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консолидир" sheetId="1" r:id="rId1"/>
  </sheets>
  <definedNames>
    <definedName name="_xlnm.Print_Titles" localSheetId="0">'консолидир'!$4:$4</definedName>
  </definedNames>
  <calcPr fullCalcOnLoad="1"/>
</workbook>
</file>

<file path=xl/sharedStrings.xml><?xml version="1.0" encoding="utf-8"?>
<sst xmlns="http://schemas.openxmlformats.org/spreadsheetml/2006/main" count="40" uniqueCount="40">
  <si>
    <t/>
  </si>
  <si>
    <t>Налог на доходы физических лиц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</si>
  <si>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</si>
  <si>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</si>
  <si>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</si>
  <si>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</si>
  <si>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</si>
  <si>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</si>
  <si>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>Наименование</t>
  </si>
  <si>
    <t>Уточненный план на текущий период</t>
  </si>
  <si>
    <t>ИТОГО</t>
  </si>
  <si>
    <t>тыс.руб.</t>
  </si>
  <si>
    <t>Отклонение от плана текущего года</t>
  </si>
  <si>
    <t>Отклонение от прошлого года</t>
  </si>
  <si>
    <t>НАЛОГОВЫЕ ДОХОДЫ</t>
  </si>
  <si>
    <t>НЕНАЛОГОВЫЕ ДОХОДЫ</t>
  </si>
  <si>
    <t>% испол-я текущего года</t>
  </si>
  <si>
    <t>% от прошлого года</t>
  </si>
  <si>
    <t>ВСЕГО НАЛОГОВЫЕ И НЕНАЛОГОВЫЕ ДОХОДЫ</t>
  </si>
  <si>
    <t>% СОБСТВЕННЫХ ДОХОДОВ В ОБЩЕЙ СУММЕ ДОХОДОВ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</si>
  <si>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</si>
  <si>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</si>
  <si>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</si>
  <si>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</si>
  <si>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</si>
  <si>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</si>
  <si>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</si>
  <si>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Прочие неналоговые доходы</t>
  </si>
  <si>
    <t>Налог, взимаемый  в связи с применением патентной системы  налогообложения</t>
  </si>
  <si>
    <t xml:space="preserve">                     </t>
  </si>
  <si>
    <t xml:space="preserve">Акцизы по подакцизным товарам </t>
  </si>
  <si>
    <t>Исполнено в 2017г.</t>
  </si>
  <si>
    <t>Исполнено в 2018г.</t>
  </si>
  <si>
    <t>Налог на имущество организаций по имуществу, не входящему в Единую систему газоснабжения</t>
  </si>
  <si>
    <t>Штрафы,санкции, возмещение ущерба</t>
  </si>
  <si>
    <t xml:space="preserve">Заместитель главы Администрации - </t>
  </si>
  <si>
    <t>С.В. Парфенова</t>
  </si>
  <si>
    <t>Начальник финансового управления</t>
  </si>
  <si>
    <t>Утвержденный план на 2018</t>
  </si>
  <si>
    <t>Сведения о фактических поступлениях доходов по видам доходов в сравнении с первоначально утвержденными (установленными) решением о бюджете муниципального района Зилаирский район Республики Башкортостан значениями и с уточненными значениями с учётом внесенных изменений муниципального района Зилаирский район РБ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</si>
</sst>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.0_р_._-;\-* #,##0.0_р_._-;_-* &quot;-&quot;??_р_._-;_-@_-"/>
    <numFmt numFmtId="178" formatCode="_-* #,##0.0_р_._-;\-* #,##0.0_р_._-;_-* &quot;-&quot;?_р_._-;_-@_-"/>
    <numFmt numFmtId="179" formatCode="0.0000000"/>
    <numFmt numFmtId="180" formatCode="#,##0.0"/>
    <numFmt numFmtId="181" formatCode="#,##0.0;[Red]#,##0.0"/>
    <numFmt numFmtId="182" formatCode="0.0%"/>
    <numFmt numFmtId="183" formatCode="#,##0.0&quot;р.&quot;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 wrapText="1"/>
    </xf>
    <xf numFmtId="180" fontId="4" fillId="0" borderId="10" xfId="60" applyNumberFormat="1" applyFont="1" applyBorder="1" applyAlignment="1">
      <alignment horizontal="right" vertical="center" shrinkToFit="1"/>
    </xf>
    <xf numFmtId="180" fontId="4" fillId="33" borderId="10" xfId="60" applyNumberFormat="1" applyFont="1" applyFill="1" applyBorder="1" applyAlignment="1">
      <alignment horizontal="right" vertical="center" shrinkToFit="1"/>
    </xf>
    <xf numFmtId="180" fontId="3" fillId="32" borderId="10" xfId="60" applyNumberFormat="1" applyFont="1" applyFill="1" applyBorder="1" applyAlignment="1">
      <alignment horizontal="right" vertical="center" shrinkToFit="1"/>
    </xf>
    <xf numFmtId="180" fontId="3" fillId="34" borderId="10" xfId="60" applyNumberFormat="1" applyFont="1" applyFill="1" applyBorder="1" applyAlignment="1">
      <alignment horizontal="right" vertical="center" shrinkToFit="1"/>
    </xf>
    <xf numFmtId="180" fontId="3" fillId="32" borderId="10" xfId="60" applyNumberFormat="1" applyFont="1" applyFill="1" applyBorder="1" applyAlignment="1">
      <alignment horizontal="center" vertical="center" wrapText="1"/>
    </xf>
    <xf numFmtId="180" fontId="4" fillId="0" borderId="10" xfId="60" applyNumberFormat="1" applyFont="1" applyBorder="1" applyAlignment="1">
      <alignment horizontal="center" vertical="center" shrinkToFit="1"/>
    </xf>
    <xf numFmtId="180" fontId="3" fillId="32" borderId="10" xfId="60" applyNumberFormat="1" applyFont="1" applyFill="1" applyBorder="1" applyAlignment="1">
      <alignment horizontal="center" vertical="center" shrinkToFit="1"/>
    </xf>
    <xf numFmtId="180" fontId="3" fillId="33" borderId="10" xfId="60" applyNumberFormat="1" applyFont="1" applyFill="1" applyBorder="1" applyAlignment="1">
      <alignment horizontal="center" vertical="center" shrinkToFit="1"/>
    </xf>
    <xf numFmtId="180" fontId="3" fillId="34" borderId="10" xfId="60" applyNumberFormat="1" applyFont="1" applyFill="1" applyBorder="1" applyAlignment="1">
      <alignment horizontal="center" vertical="center" shrinkToFit="1"/>
    </xf>
    <xf numFmtId="180" fontId="4" fillId="32" borderId="10" xfId="60" applyNumberFormat="1" applyFont="1" applyFill="1" applyBorder="1" applyAlignment="1">
      <alignment horizontal="right" vertical="center" shrinkToFit="1"/>
    </xf>
    <xf numFmtId="180" fontId="3" fillId="32" borderId="10" xfId="6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left" vertical="top" wrapText="1"/>
    </xf>
    <xf numFmtId="180" fontId="7" fillId="33" borderId="10" xfId="60" applyNumberFormat="1" applyFont="1" applyFill="1" applyBorder="1" applyAlignment="1">
      <alignment horizontal="center" vertical="center" wrapText="1"/>
    </xf>
    <xf numFmtId="180" fontId="7" fillId="33" borderId="10" xfId="60" applyNumberFormat="1" applyFont="1" applyFill="1" applyBorder="1" applyAlignment="1">
      <alignment horizontal="right" vertical="center" wrapText="1"/>
    </xf>
    <xf numFmtId="180" fontId="7" fillId="33" borderId="10" xfId="60" applyNumberFormat="1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left" vertical="top" wrapText="1"/>
    </xf>
    <xf numFmtId="180" fontId="4" fillId="0" borderId="10" xfId="60" applyNumberFormat="1" applyFont="1" applyFill="1" applyBorder="1" applyAlignment="1">
      <alignment horizontal="center" vertical="center" wrapText="1"/>
    </xf>
    <xf numFmtId="180" fontId="4" fillId="0" borderId="10" xfId="60" applyNumberFormat="1" applyFont="1" applyFill="1" applyBorder="1" applyAlignment="1">
      <alignment horizontal="right" vertical="center" wrapText="1"/>
    </xf>
    <xf numFmtId="180" fontId="4" fillId="0" borderId="10" xfId="60" applyNumberFormat="1" applyFont="1" applyFill="1" applyBorder="1" applyAlignment="1">
      <alignment horizontal="right" vertical="center" shrinkToFit="1"/>
    </xf>
    <xf numFmtId="0" fontId="3" fillId="3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7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view="pageBreakPreview" zoomScaleNormal="75" zoomScaleSheetLayoutView="100" zoomScalePageLayoutView="0" workbookViewId="0" topLeftCell="A1">
      <selection activeCell="I6" sqref="I6"/>
    </sheetView>
  </sheetViews>
  <sheetFormatPr defaultColWidth="9.00390625" defaultRowHeight="12.75"/>
  <cols>
    <col min="1" max="1" width="47.50390625" style="0" customWidth="1"/>
    <col min="2" max="3" width="17.50390625" style="0" customWidth="1"/>
    <col min="4" max="4" width="16.375" style="0" customWidth="1"/>
    <col min="5" max="7" width="16.125" style="0" customWidth="1"/>
    <col min="8" max="8" width="18.00390625" style="0" customWidth="1"/>
    <col min="9" max="9" width="14.50390625" style="0" customWidth="1"/>
  </cols>
  <sheetData>
    <row r="1" spans="1:8" ht="12.75">
      <c r="A1" s="30" t="s">
        <v>0</v>
      </c>
      <c r="B1" s="30"/>
      <c r="C1" s="30"/>
      <c r="D1" s="31"/>
      <c r="E1" s="31"/>
      <c r="F1" s="31"/>
      <c r="G1" s="31"/>
      <c r="H1" s="31"/>
    </row>
    <row r="2" spans="1:9" ht="78.75" customHeight="1">
      <c r="A2" s="32" t="s">
        <v>39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8" t="s">
        <v>11</v>
      </c>
      <c r="B3" s="28"/>
      <c r="C3" s="28"/>
      <c r="D3" s="29"/>
      <c r="E3" s="29"/>
      <c r="F3" s="29"/>
      <c r="G3" s="29"/>
      <c r="H3" s="29"/>
    </row>
    <row r="4" spans="1:9" ht="63" customHeight="1">
      <c r="A4" s="1" t="s">
        <v>8</v>
      </c>
      <c r="B4" s="4" t="s">
        <v>31</v>
      </c>
      <c r="C4" s="4" t="s">
        <v>38</v>
      </c>
      <c r="D4" s="1" t="s">
        <v>9</v>
      </c>
      <c r="E4" s="4" t="s">
        <v>32</v>
      </c>
      <c r="F4" s="1" t="s">
        <v>12</v>
      </c>
      <c r="G4" s="1" t="s">
        <v>13</v>
      </c>
      <c r="H4" s="4" t="s">
        <v>16</v>
      </c>
      <c r="I4" s="25" t="s">
        <v>17</v>
      </c>
    </row>
    <row r="5" spans="1:9" ht="24.75" customHeight="1">
      <c r="A5" s="2" t="s">
        <v>14</v>
      </c>
      <c r="B5" s="10">
        <f>SUM(B6:B17)</f>
        <v>104410.4</v>
      </c>
      <c r="C5" s="10">
        <f>SUM(C6:C17)</f>
        <v>96280.4</v>
      </c>
      <c r="D5" s="10">
        <f>SUM(D6:D17)</f>
        <v>112638.5</v>
      </c>
      <c r="E5" s="10">
        <f>SUM(E6:E17)</f>
        <v>121630</v>
      </c>
      <c r="F5" s="16">
        <f>SUM(F6:F17)</f>
        <v>8991.5</v>
      </c>
      <c r="G5" s="16">
        <f>SUM(G6:G17)</f>
        <v>17219.600000000006</v>
      </c>
      <c r="H5" s="8">
        <f aca="true" t="shared" si="0" ref="H5:H27">E5/D5*100</f>
        <v>107.98261695601414</v>
      </c>
      <c r="I5" s="8">
        <f aca="true" t="shared" si="1" ref="I5:I25">E5/B5*100</f>
        <v>116.49222682797881</v>
      </c>
    </row>
    <row r="6" spans="1:9" ht="20.25" customHeight="1">
      <c r="A6" s="3" t="s">
        <v>1</v>
      </c>
      <c r="B6" s="13">
        <v>72286.7</v>
      </c>
      <c r="C6" s="13">
        <v>68520</v>
      </c>
      <c r="D6" s="11">
        <v>77871.3</v>
      </c>
      <c r="E6" s="13">
        <v>82897.8</v>
      </c>
      <c r="F6" s="6">
        <f>E6-D6</f>
        <v>5026.5</v>
      </c>
      <c r="G6" s="24">
        <f aca="true" t="shared" si="2" ref="G6:G17">E6-B6</f>
        <v>10611.100000000006</v>
      </c>
      <c r="H6" s="7">
        <f t="shared" si="0"/>
        <v>106.45488132341441</v>
      </c>
      <c r="I6" s="15">
        <f t="shared" si="1"/>
        <v>114.67918718104437</v>
      </c>
    </row>
    <row r="7" spans="1:9" ht="20.25" customHeight="1">
      <c r="A7" s="3" t="s">
        <v>30</v>
      </c>
      <c r="B7" s="13">
        <v>13304.7</v>
      </c>
      <c r="C7" s="13">
        <v>12190</v>
      </c>
      <c r="D7" s="11">
        <v>13310</v>
      </c>
      <c r="E7" s="13">
        <v>14519.7</v>
      </c>
      <c r="F7" s="6">
        <f>E7-D7</f>
        <v>1209.7000000000007</v>
      </c>
      <c r="G7" s="24">
        <f t="shared" si="2"/>
        <v>1215</v>
      </c>
      <c r="H7" s="7">
        <f t="shared" si="0"/>
        <v>109.08865514650638</v>
      </c>
      <c r="I7" s="15">
        <f t="shared" si="1"/>
        <v>109.13211120882093</v>
      </c>
    </row>
    <row r="8" spans="1:9" ht="30">
      <c r="A8" s="3" t="s">
        <v>2</v>
      </c>
      <c r="B8" s="13">
        <v>7395.8</v>
      </c>
      <c r="C8" s="13">
        <v>7013</v>
      </c>
      <c r="D8" s="11">
        <v>7020.5</v>
      </c>
      <c r="E8" s="13">
        <v>7617.4</v>
      </c>
      <c r="F8" s="6">
        <f aca="true" t="shared" si="3" ref="F8:F17">E8-D8</f>
        <v>596.8999999999996</v>
      </c>
      <c r="G8" s="24">
        <f t="shared" si="2"/>
        <v>221.59999999999945</v>
      </c>
      <c r="H8" s="7">
        <f t="shared" si="0"/>
        <v>108.50224342995514</v>
      </c>
      <c r="I8" s="15">
        <f t="shared" si="1"/>
        <v>102.99629519456988</v>
      </c>
    </row>
    <row r="9" spans="1:9" ht="30">
      <c r="A9" s="3" t="s">
        <v>3</v>
      </c>
      <c r="B9" s="13">
        <v>3580.8</v>
      </c>
      <c r="C9" s="13">
        <v>3835</v>
      </c>
      <c r="D9" s="11">
        <v>2765.9</v>
      </c>
      <c r="E9" s="13">
        <v>2770.5</v>
      </c>
      <c r="F9" s="6">
        <f t="shared" si="3"/>
        <v>4.599999999999909</v>
      </c>
      <c r="G9" s="24">
        <f t="shared" si="2"/>
        <v>-810.3000000000002</v>
      </c>
      <c r="H9" s="7">
        <f t="shared" si="0"/>
        <v>100.16631114646226</v>
      </c>
      <c r="I9" s="15">
        <f t="shared" si="1"/>
        <v>77.37097855227881</v>
      </c>
    </row>
    <row r="10" spans="1:9" ht="18" customHeight="1">
      <c r="A10" s="3" t="s">
        <v>4</v>
      </c>
      <c r="B10" s="13">
        <v>852.6</v>
      </c>
      <c r="C10" s="13">
        <v>890.7</v>
      </c>
      <c r="D10" s="11">
        <v>378.5</v>
      </c>
      <c r="E10" s="13">
        <v>426.5</v>
      </c>
      <c r="F10" s="6">
        <f t="shared" si="3"/>
        <v>48</v>
      </c>
      <c r="G10" s="24">
        <f t="shared" si="2"/>
        <v>-426.1</v>
      </c>
      <c r="H10" s="7">
        <f t="shared" si="0"/>
        <v>112.68163804491414</v>
      </c>
      <c r="I10" s="15">
        <f t="shared" si="1"/>
        <v>50.02345765892564</v>
      </c>
    </row>
    <row r="11" spans="1:9" ht="33.75" customHeight="1">
      <c r="A11" s="3" t="s">
        <v>28</v>
      </c>
      <c r="B11" s="13">
        <v>30.2</v>
      </c>
      <c r="C11" s="13">
        <v>46</v>
      </c>
      <c r="D11" s="11">
        <v>22.8</v>
      </c>
      <c r="E11" s="13">
        <v>22.8</v>
      </c>
      <c r="F11" s="6">
        <f t="shared" si="3"/>
        <v>0</v>
      </c>
      <c r="G11" s="24">
        <f t="shared" si="2"/>
        <v>-7.399999999999999</v>
      </c>
      <c r="H11" s="7">
        <f t="shared" si="0"/>
        <v>100</v>
      </c>
      <c r="I11" s="15">
        <f t="shared" si="1"/>
        <v>75.49668874172187</v>
      </c>
    </row>
    <row r="12" spans="1:9" ht="18" customHeight="1">
      <c r="A12" s="3" t="s">
        <v>5</v>
      </c>
      <c r="B12" s="13">
        <v>936.2</v>
      </c>
      <c r="C12" s="13">
        <v>520</v>
      </c>
      <c r="D12" s="11">
        <v>828</v>
      </c>
      <c r="E12" s="13">
        <v>1088</v>
      </c>
      <c r="F12" s="6">
        <f t="shared" si="3"/>
        <v>260</v>
      </c>
      <c r="G12" s="24">
        <f t="shared" si="2"/>
        <v>151.79999999999995</v>
      </c>
      <c r="H12" s="7">
        <f t="shared" si="0"/>
        <v>131.4009661835749</v>
      </c>
      <c r="I12" s="15">
        <f t="shared" si="1"/>
        <v>116.21448408459732</v>
      </c>
    </row>
    <row r="13" spans="1:9" ht="33" customHeight="1">
      <c r="A13" s="3" t="s">
        <v>33</v>
      </c>
      <c r="B13" s="13">
        <v>0</v>
      </c>
      <c r="C13" s="13">
        <v>0</v>
      </c>
      <c r="D13" s="11">
        <v>1629.3</v>
      </c>
      <c r="E13" s="13">
        <v>1769</v>
      </c>
      <c r="F13" s="6">
        <f t="shared" si="3"/>
        <v>139.70000000000005</v>
      </c>
      <c r="G13" s="24">
        <f t="shared" si="2"/>
        <v>1769</v>
      </c>
      <c r="H13" s="7">
        <f t="shared" si="0"/>
        <v>108.57423433376296</v>
      </c>
      <c r="I13" s="15" t="e">
        <f t="shared" si="1"/>
        <v>#DIV/0!</v>
      </c>
    </row>
    <row r="14" spans="1:9" ht="18.75" customHeight="1">
      <c r="A14" s="3" t="s">
        <v>6</v>
      </c>
      <c r="B14" s="13">
        <v>4813.2</v>
      </c>
      <c r="C14" s="13">
        <v>2250</v>
      </c>
      <c r="D14" s="11">
        <v>6850.9</v>
      </c>
      <c r="E14" s="13">
        <v>8508.2</v>
      </c>
      <c r="F14" s="6">
        <f t="shared" si="3"/>
        <v>1657.300000000001</v>
      </c>
      <c r="G14" s="24">
        <f t="shared" si="2"/>
        <v>3695.000000000001</v>
      </c>
      <c r="H14" s="7">
        <f t="shared" si="0"/>
        <v>124.19098220671738</v>
      </c>
      <c r="I14" s="15">
        <f t="shared" si="1"/>
        <v>176.76805451674565</v>
      </c>
    </row>
    <row r="15" spans="1:9" ht="35.25" customHeight="1">
      <c r="A15" s="3" t="s">
        <v>20</v>
      </c>
      <c r="B15" s="13">
        <v>23.8</v>
      </c>
      <c r="C15" s="13">
        <v>0</v>
      </c>
      <c r="D15" s="11">
        <v>16.2</v>
      </c>
      <c r="E15" s="13">
        <v>17.5</v>
      </c>
      <c r="F15" s="6">
        <f t="shared" si="3"/>
        <v>1.3000000000000007</v>
      </c>
      <c r="G15" s="24">
        <f t="shared" si="2"/>
        <v>-6.300000000000001</v>
      </c>
      <c r="H15" s="7">
        <f t="shared" si="0"/>
        <v>108.02469135802471</v>
      </c>
      <c r="I15" s="15">
        <f t="shared" si="1"/>
        <v>73.52941176470587</v>
      </c>
    </row>
    <row r="16" spans="1:9" ht="15">
      <c r="A16" s="3" t="s">
        <v>21</v>
      </c>
      <c r="B16" s="13">
        <v>1186.4</v>
      </c>
      <c r="C16" s="13">
        <v>1015.7</v>
      </c>
      <c r="D16" s="11">
        <v>1945.1</v>
      </c>
      <c r="E16" s="13">
        <v>1992.6</v>
      </c>
      <c r="F16" s="6">
        <f t="shared" si="3"/>
        <v>47.5</v>
      </c>
      <c r="G16" s="24">
        <f t="shared" si="2"/>
        <v>806.1999999999998</v>
      </c>
      <c r="H16" s="7">
        <f t="shared" si="0"/>
        <v>102.44203382859493</v>
      </c>
      <c r="I16" s="15">
        <f t="shared" si="1"/>
        <v>167.95347269049222</v>
      </c>
    </row>
    <row r="17" spans="1:9" ht="43.5" customHeight="1">
      <c r="A17" s="3" t="s">
        <v>22</v>
      </c>
      <c r="B17" s="13">
        <v>0</v>
      </c>
      <c r="C17" s="13">
        <v>0</v>
      </c>
      <c r="D17" s="11">
        <v>0</v>
      </c>
      <c r="E17" s="13">
        <v>0</v>
      </c>
      <c r="F17" s="6">
        <f t="shared" si="3"/>
        <v>0</v>
      </c>
      <c r="G17" s="24">
        <f t="shared" si="2"/>
        <v>0</v>
      </c>
      <c r="H17" s="7" t="e">
        <f t="shared" si="0"/>
        <v>#DIV/0!</v>
      </c>
      <c r="I17" s="15" t="e">
        <f t="shared" si="1"/>
        <v>#DIV/0!</v>
      </c>
    </row>
    <row r="18" spans="1:9" ht="24.75" customHeight="1">
      <c r="A18" s="2" t="s">
        <v>15</v>
      </c>
      <c r="B18" s="12">
        <f>SUM(B19:B24)</f>
        <v>10425</v>
      </c>
      <c r="C18" s="12">
        <f>SUM(C19:C24)</f>
        <v>6700</v>
      </c>
      <c r="D18" s="12">
        <f>SUM(D19:D24)</f>
        <v>10946.9</v>
      </c>
      <c r="E18" s="12">
        <f>SUM(E19:E24)</f>
        <v>11537.9</v>
      </c>
      <c r="F18" s="8">
        <f>SUM(F19:F24)</f>
        <v>591.0000000000009</v>
      </c>
      <c r="G18" s="8">
        <f>SUM(G19:G24)</f>
        <v>1112.9000000000005</v>
      </c>
      <c r="H18" s="8">
        <f t="shared" si="0"/>
        <v>105.39878869817025</v>
      </c>
      <c r="I18" s="8">
        <f t="shared" si="1"/>
        <v>110.67529976019183</v>
      </c>
    </row>
    <row r="19" spans="1:9" ht="45" customHeight="1">
      <c r="A19" s="3" t="s">
        <v>23</v>
      </c>
      <c r="B19" s="13">
        <v>4023.6</v>
      </c>
      <c r="C19" s="13">
        <v>3150</v>
      </c>
      <c r="D19" s="11">
        <v>4462.4</v>
      </c>
      <c r="E19" s="13">
        <v>4924.8</v>
      </c>
      <c r="F19" s="6">
        <f aca="true" t="shared" si="4" ref="F19:F24">E19-D19</f>
        <v>462.40000000000055</v>
      </c>
      <c r="G19" s="24">
        <f aca="true" t="shared" si="5" ref="G19:G24">E19-B19</f>
        <v>901.2000000000003</v>
      </c>
      <c r="H19" s="7">
        <f t="shared" si="0"/>
        <v>110.36213696665473</v>
      </c>
      <c r="I19" s="15">
        <f t="shared" si="1"/>
        <v>122.39785266925142</v>
      </c>
    </row>
    <row r="20" spans="1:9" ht="15">
      <c r="A20" s="3" t="s">
        <v>24</v>
      </c>
      <c r="B20" s="13">
        <v>98.1</v>
      </c>
      <c r="C20" s="13">
        <v>100</v>
      </c>
      <c r="D20" s="11">
        <v>111.4</v>
      </c>
      <c r="E20" s="13">
        <v>111.5</v>
      </c>
      <c r="F20" s="6">
        <f t="shared" si="4"/>
        <v>0.09999999999999432</v>
      </c>
      <c r="G20" s="24">
        <f t="shared" si="5"/>
        <v>13.400000000000006</v>
      </c>
      <c r="H20" s="7">
        <f>E20/D20*100</f>
        <v>100.08976660682225</v>
      </c>
      <c r="I20" s="15">
        <f t="shared" si="1"/>
        <v>113.65953109072376</v>
      </c>
    </row>
    <row r="21" spans="1:9" ht="30">
      <c r="A21" s="3" t="s">
        <v>25</v>
      </c>
      <c r="B21" s="13">
        <v>411.7</v>
      </c>
      <c r="C21" s="13">
        <v>50</v>
      </c>
      <c r="D21" s="11">
        <v>2.2</v>
      </c>
      <c r="E21" s="13">
        <v>2.3</v>
      </c>
      <c r="F21" s="6">
        <f t="shared" si="4"/>
        <v>0.09999999999999964</v>
      </c>
      <c r="G21" s="24">
        <f t="shared" si="5"/>
        <v>-409.4</v>
      </c>
      <c r="H21" s="7">
        <f t="shared" si="0"/>
        <v>104.54545454545452</v>
      </c>
      <c r="I21" s="15">
        <f t="shared" si="1"/>
        <v>0.5586592178770949</v>
      </c>
    </row>
    <row r="22" spans="1:9" ht="29.25" customHeight="1">
      <c r="A22" s="3" t="s">
        <v>26</v>
      </c>
      <c r="B22" s="13">
        <v>3953.5</v>
      </c>
      <c r="C22" s="13">
        <v>2500</v>
      </c>
      <c r="D22" s="11">
        <v>2445.5</v>
      </c>
      <c r="E22" s="13">
        <v>2446.8</v>
      </c>
      <c r="F22" s="6">
        <f t="shared" si="4"/>
        <v>1.300000000000182</v>
      </c>
      <c r="G22" s="24">
        <f t="shared" si="5"/>
        <v>-1506.6999999999998</v>
      </c>
      <c r="H22" s="7">
        <f t="shared" si="0"/>
        <v>100.05315886321817</v>
      </c>
      <c r="I22" s="15">
        <f t="shared" si="1"/>
        <v>61.8894650309852</v>
      </c>
    </row>
    <row r="23" spans="1:9" ht="25.5" customHeight="1">
      <c r="A23" s="3" t="s">
        <v>34</v>
      </c>
      <c r="B23" s="13">
        <v>1328</v>
      </c>
      <c r="C23" s="13">
        <v>900</v>
      </c>
      <c r="D23" s="11">
        <v>1418.3</v>
      </c>
      <c r="E23" s="13">
        <v>1439.6</v>
      </c>
      <c r="F23" s="6">
        <f t="shared" si="4"/>
        <v>21.299999999999955</v>
      </c>
      <c r="G23" s="24">
        <f t="shared" si="5"/>
        <v>111.59999999999991</v>
      </c>
      <c r="H23" s="7">
        <f t="shared" si="0"/>
        <v>101.50179792709582</v>
      </c>
      <c r="I23" s="15">
        <f t="shared" si="1"/>
        <v>108.40361445783131</v>
      </c>
    </row>
    <row r="24" spans="1:9" ht="18.75" customHeight="1">
      <c r="A24" s="3" t="s">
        <v>27</v>
      </c>
      <c r="B24" s="13">
        <v>610.1</v>
      </c>
      <c r="C24" s="13">
        <v>0</v>
      </c>
      <c r="D24" s="11">
        <v>2507.1</v>
      </c>
      <c r="E24" s="13">
        <v>2612.9</v>
      </c>
      <c r="F24" s="6">
        <f t="shared" si="4"/>
        <v>105.80000000000018</v>
      </c>
      <c r="G24" s="24">
        <f t="shared" si="5"/>
        <v>2002.8000000000002</v>
      </c>
      <c r="H24" s="7">
        <f t="shared" si="0"/>
        <v>104.22001515695425</v>
      </c>
      <c r="I24" s="15">
        <f t="shared" si="1"/>
        <v>428.27405343386334</v>
      </c>
    </row>
    <row r="25" spans="1:9" ht="30.75">
      <c r="A25" s="2" t="s">
        <v>18</v>
      </c>
      <c r="B25" s="10">
        <f>B5+B18</f>
        <v>114835.4</v>
      </c>
      <c r="C25" s="10">
        <f>C5+C18</f>
        <v>102980.4</v>
      </c>
      <c r="D25" s="10">
        <f>D5+D18</f>
        <v>123585.4</v>
      </c>
      <c r="E25" s="10">
        <f>E5+E18</f>
        <v>133167.9</v>
      </c>
      <c r="F25" s="8">
        <f>E25-D25</f>
        <v>9582.5</v>
      </c>
      <c r="G25" s="16">
        <f>G5+G18</f>
        <v>18332.500000000007</v>
      </c>
      <c r="H25" s="8">
        <f t="shared" si="0"/>
        <v>107.75374761096374</v>
      </c>
      <c r="I25" s="8">
        <f t="shared" si="1"/>
        <v>115.96415391072787</v>
      </c>
    </row>
    <row r="26" spans="1:9" ht="30">
      <c r="A26" s="21" t="s">
        <v>19</v>
      </c>
      <c r="B26" s="22">
        <f>B25/B28*100</f>
        <v>18.726159228954895</v>
      </c>
      <c r="C26" s="22"/>
      <c r="D26" s="22">
        <f>D25/D28*100</f>
        <v>19.541445962704636</v>
      </c>
      <c r="E26" s="22">
        <f>E25/E28*100</f>
        <v>20.902436960900665</v>
      </c>
      <c r="F26" s="23"/>
      <c r="G26" s="23"/>
      <c r="H26" s="24"/>
      <c r="I26" s="24"/>
    </row>
    <row r="27" spans="1:9" ht="21.75" customHeight="1">
      <c r="A27" s="5" t="s">
        <v>7</v>
      </c>
      <c r="B27" s="14">
        <v>498399.8</v>
      </c>
      <c r="C27" s="14">
        <v>317550.7</v>
      </c>
      <c r="D27" s="14">
        <v>508841.7</v>
      </c>
      <c r="E27" s="14">
        <v>503924.8</v>
      </c>
      <c r="F27" s="9">
        <f>E27-D27</f>
        <v>-4916.900000000023</v>
      </c>
      <c r="G27" s="9">
        <f>E27-B27</f>
        <v>5525</v>
      </c>
      <c r="H27" s="9">
        <f t="shared" si="0"/>
        <v>99.03370733963037</v>
      </c>
      <c r="I27" s="9">
        <f>E27/B27*100</f>
        <v>101.10854779636749</v>
      </c>
    </row>
    <row r="28" spans="1:9" ht="21.75" customHeight="1">
      <c r="A28" s="17" t="s">
        <v>10</v>
      </c>
      <c r="B28" s="18">
        <f>B25+B27</f>
        <v>613235.2</v>
      </c>
      <c r="C28" s="18">
        <f>C25+C27</f>
        <v>420531.1</v>
      </c>
      <c r="D28" s="18">
        <f>D25+D27</f>
        <v>632427.1</v>
      </c>
      <c r="E28" s="18">
        <f>E25+E27</f>
        <v>637092.7</v>
      </c>
      <c r="F28" s="19">
        <f>F25+F27</f>
        <v>4665.599999999977</v>
      </c>
      <c r="G28" s="19">
        <f>G25+G27</f>
        <v>23857.500000000007</v>
      </c>
      <c r="H28" s="20">
        <f>E28/D28*100</f>
        <v>100.73772929717907</v>
      </c>
      <c r="I28" s="20">
        <f>E28/B28*100</f>
        <v>103.89043225176897</v>
      </c>
    </row>
    <row r="30" spans="1:3" ht="17.25">
      <c r="A30" s="26" t="s">
        <v>35</v>
      </c>
      <c r="B30" s="26"/>
      <c r="C30" s="26"/>
    </row>
    <row r="31" spans="1:4" ht="17.25">
      <c r="A31" s="26" t="s">
        <v>37</v>
      </c>
      <c r="B31" s="26" t="s">
        <v>29</v>
      </c>
      <c r="C31" s="26"/>
      <c r="D31" s="27" t="s">
        <v>36</v>
      </c>
    </row>
  </sheetData>
  <sheetProtection/>
  <mergeCells count="3">
    <mergeCell ref="A3:H3"/>
    <mergeCell ref="A1:H1"/>
    <mergeCell ref="A2:I2"/>
  </mergeCells>
  <printOptions horizontalCentered="1"/>
  <pageMargins left="0.2" right="0.2" top="0.4" bottom="0.2" header="0" footer="0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ТФУ МФ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Кожевникова Юлия</cp:lastModifiedBy>
  <cp:lastPrinted>2019-01-10T11:47:48Z</cp:lastPrinted>
  <dcterms:created xsi:type="dcterms:W3CDTF">2011-02-18T06:02:38Z</dcterms:created>
  <dcterms:modified xsi:type="dcterms:W3CDTF">2019-07-09T10:23:38Z</dcterms:modified>
  <cp:category/>
  <cp:version/>
  <cp:contentType/>
  <cp:contentStatus/>
</cp:coreProperties>
</file>