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432" activeTab="0"/>
  </bookViews>
  <sheets>
    <sheet name="консолидир" sheetId="1" r:id="rId1"/>
  </sheets>
  <definedNames>
    <definedName name="_xlnm.Print_Titles" localSheetId="0">'консолидир'!$9:$9</definedName>
  </definedNames>
  <calcPr fullCalcOnLoad="1"/>
</workbook>
</file>

<file path=xl/sharedStrings.xml><?xml version="1.0" encoding="utf-8"?>
<sst xmlns="http://schemas.openxmlformats.org/spreadsheetml/2006/main" count="39" uniqueCount="39">
  <si>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</si>
  <si>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</si>
  <si>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</si>
  <si>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</si>
  <si>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</si>
  <si>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</si>
  <si>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</si>
  <si>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</si>
  <si>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</si>
  <si>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</si>
  <si>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</si>
  <si>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</si>
  <si>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</si>
  <si>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</si>
  <si>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</si>
  <si>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</si>
  <si>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</si>
  <si>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</si>
  <si>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 xml:space="preserve"> </t>
  </si>
  <si>
    <t>Налог, взимаемый  в связи с применением патентной системы  налогообложения</t>
  </si>
  <si>
    <t xml:space="preserve">                     </t>
  </si>
  <si>
    <t xml:space="preserve">Акцизы по подакцизным товарам </t>
  </si>
  <si>
    <t>Налог на имущество организаций по имуществу, не входящему в Единую систему газоснабжения</t>
  </si>
  <si>
    <t>Исполнено в 2019г.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</si>
  <si>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</si>
  <si>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</si>
  <si>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</si>
  <si>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</si>
  <si>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</si>
  <si>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</si>
  <si>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</si>
  <si>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</si>
  <si>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</si>
  <si>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</si>
  <si>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</si>
  <si>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НАЛОГИ, СБОРЫ И РЕГУЛЯРНЫЕ ПЛАТЕЖИ ЗА ПОЛЬЗОВАНИЕ ПРИРОДНЫМИ РЕСУРСАМИ</t>
  </si>
  <si>
    <t>Утвержденный план на 2020</t>
  </si>
  <si>
    <t>Исполнено в 2020г.</t>
  </si>
  <si>
    <t>Сведения о фактических поступлениях доходов по видам доходов в сравнении с первоначально утвержденными (установленными) решением о бюджете муниципального района Зилаирский район Республики Башкортостан значениями и с уточненными значениями с учётом внесенных изменений муниципального района Зилаирский район РБ за 2020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</si>
</sst>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0" borderId="10" xfId="61" applyNumberFormat="1" applyFont="1" applyBorder="1" applyAlignment="1">
      <alignment horizontal="right" vertical="center" shrinkToFit="1"/>
    </xf>
    <xf numFmtId="180" fontId="4" fillId="33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right" vertical="center" shrinkToFit="1"/>
    </xf>
    <xf numFmtId="180" fontId="3" fillId="34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center" vertical="center" wrapText="1"/>
    </xf>
    <xf numFmtId="180" fontId="3" fillId="32" borderId="10" xfId="61" applyNumberFormat="1" applyFont="1" applyFill="1" applyBorder="1" applyAlignment="1">
      <alignment horizontal="center" vertical="center" shrinkToFit="1"/>
    </xf>
    <xf numFmtId="180" fontId="3" fillId="33" borderId="10" xfId="61" applyNumberFormat="1" applyFont="1" applyFill="1" applyBorder="1" applyAlignment="1">
      <alignment horizontal="center" vertical="center" shrinkToFit="1"/>
    </xf>
    <xf numFmtId="180" fontId="3" fillId="34" borderId="10" xfId="61" applyNumberFormat="1" applyFont="1" applyFill="1" applyBorder="1" applyAlignment="1">
      <alignment horizontal="center" vertical="center" shrinkToFit="1"/>
    </xf>
    <xf numFmtId="180" fontId="4" fillId="32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1" applyNumberFormat="1" applyFont="1" applyFill="1" applyBorder="1" applyAlignment="1">
      <alignment horizontal="center" vertical="center" wrapText="1"/>
    </xf>
    <xf numFmtId="180" fontId="7" fillId="33" borderId="10" xfId="61" applyNumberFormat="1" applyFont="1" applyFill="1" applyBorder="1" applyAlignment="1">
      <alignment horizontal="right" vertical="center" wrapText="1"/>
    </xf>
    <xf numFmtId="180" fontId="7" fillId="33" borderId="10" xfId="61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1" applyNumberFormat="1" applyFont="1" applyFill="1" applyBorder="1" applyAlignment="1">
      <alignment horizontal="center" vertical="center" wrapText="1"/>
    </xf>
    <xf numFmtId="180" fontId="4" fillId="0" borderId="10" xfId="61" applyNumberFormat="1" applyFont="1" applyFill="1" applyBorder="1" applyAlignment="1">
      <alignment horizontal="right" vertical="center" wrapText="1"/>
    </xf>
    <xf numFmtId="180" fontId="4" fillId="0" borderId="10" xfId="61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80" fontId="4" fillId="0" borderId="10" xfId="63" applyNumberFormat="1" applyFont="1" applyBorder="1" applyAlignment="1">
      <alignment horizontal="center" vertical="center" shrinkToFit="1"/>
    </xf>
    <xf numFmtId="180" fontId="3" fillId="33" borderId="10" xfId="63" applyNumberFormat="1" applyFont="1" applyFill="1" applyBorder="1" applyAlignment="1">
      <alignment horizontal="center" vertical="center" shrinkToFit="1"/>
    </xf>
    <xf numFmtId="180" fontId="3" fillId="34" borderId="10" xfId="63" applyNumberFormat="1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7" fillId="0" borderId="0" xfId="0" applyNumberFormat="1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="70" zoomScaleNormal="75" zoomScaleSheetLayoutView="70" zoomScalePageLayoutView="0" workbookViewId="0" topLeftCell="A1">
      <selection activeCell="F13" sqref="F13"/>
    </sheetView>
  </sheetViews>
  <sheetFormatPr defaultColWidth="9.00390625" defaultRowHeight="12.75"/>
  <cols>
    <col min="1" max="1" width="53.50390625" style="0" customWidth="1"/>
    <col min="2" max="2" width="17.50390625" style="0" customWidth="1"/>
    <col min="3" max="3" width="16.00390625" style="0" customWidth="1"/>
    <col min="4" max="4" width="16.375" style="0" customWidth="1"/>
    <col min="5" max="7" width="16.125" style="0" customWidth="1"/>
    <col min="8" max="9" width="14.50390625" style="0" customWidth="1"/>
  </cols>
  <sheetData>
    <row r="1" spans="1:8" ht="12.75">
      <c r="A1" s="36"/>
      <c r="B1" s="36"/>
      <c r="C1" s="36"/>
      <c r="D1" s="37"/>
      <c r="E1" s="37"/>
      <c r="F1" s="37"/>
      <c r="G1" s="37"/>
      <c r="H1" s="37"/>
    </row>
    <row r="2" spans="1:8" ht="12.75">
      <c r="A2" s="27"/>
      <c r="B2" s="27"/>
      <c r="C2" s="27"/>
      <c r="D2" s="28"/>
      <c r="E2" s="28"/>
      <c r="F2" s="28"/>
      <c r="G2" s="28"/>
      <c r="H2" s="28"/>
    </row>
    <row r="3" spans="1:9" ht="12.75">
      <c r="A3" s="38" t="s">
        <v>38</v>
      </c>
      <c r="B3" s="39"/>
      <c r="C3" s="39"/>
      <c r="D3" s="39"/>
      <c r="E3" s="39"/>
      <c r="F3" s="39"/>
      <c r="G3" s="39"/>
      <c r="H3" s="39"/>
      <c r="I3" s="39"/>
    </row>
    <row r="4" spans="1:9" ht="17.25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17.2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8" ht="12.75">
      <c r="A7" s="32" t="s">
        <v>18</v>
      </c>
      <c r="B7" s="32"/>
      <c r="C7" s="32"/>
      <c r="D7" s="33"/>
      <c r="E7" s="33"/>
      <c r="F7" s="33"/>
      <c r="G7" s="33"/>
      <c r="H7" s="33"/>
    </row>
    <row r="8" spans="1:8" ht="12.75">
      <c r="A8" s="34" t="s">
        <v>9</v>
      </c>
      <c r="B8" s="34"/>
      <c r="C8" s="34"/>
      <c r="D8" s="35"/>
      <c r="E8" s="35"/>
      <c r="F8" s="35"/>
      <c r="G8" s="35"/>
      <c r="H8" s="35"/>
    </row>
    <row r="9" spans="1:9" ht="63" customHeight="1">
      <c r="A9" s="1" t="s">
        <v>6</v>
      </c>
      <c r="B9" s="4" t="s">
        <v>23</v>
      </c>
      <c r="C9" s="4" t="s">
        <v>36</v>
      </c>
      <c r="D9" s="1" t="s">
        <v>7</v>
      </c>
      <c r="E9" s="4" t="s">
        <v>37</v>
      </c>
      <c r="F9" s="1" t="s">
        <v>10</v>
      </c>
      <c r="G9" s="1" t="s">
        <v>11</v>
      </c>
      <c r="H9" s="4" t="s">
        <v>14</v>
      </c>
      <c r="I9" s="24" t="s">
        <v>15</v>
      </c>
    </row>
    <row r="10" spans="1:9" ht="24.75" customHeight="1">
      <c r="A10" s="2" t="s">
        <v>12</v>
      </c>
      <c r="B10" s="10">
        <f aca="true" t="shared" si="0" ref="B10:G10">SUM(B11,B12,B13,B18,B22,B23,B24)</f>
        <v>131164.5</v>
      </c>
      <c r="C10" s="10">
        <f t="shared" si="0"/>
        <v>127840</v>
      </c>
      <c r="D10" s="10">
        <f t="shared" si="0"/>
        <v>136329.8</v>
      </c>
      <c r="E10" s="10">
        <f t="shared" si="0"/>
        <v>136631.9</v>
      </c>
      <c r="F10" s="15">
        <f t="shared" si="0"/>
        <v>302.1000000000016</v>
      </c>
      <c r="G10" s="15">
        <f t="shared" si="0"/>
        <v>5467.400000000005</v>
      </c>
      <c r="H10" s="8">
        <f aca="true" t="shared" si="1" ref="H10:H34">E10/D10*100</f>
        <v>100.2215949851023</v>
      </c>
      <c r="I10" s="8">
        <f aca="true" t="shared" si="2" ref="I10:I32">E10/B10*100</f>
        <v>104.16835347979062</v>
      </c>
    </row>
    <row r="11" spans="1:9" ht="20.25" customHeight="1">
      <c r="A11" s="3" t="s">
        <v>24</v>
      </c>
      <c r="B11" s="12">
        <v>87252.2</v>
      </c>
      <c r="C11" s="12">
        <v>89006</v>
      </c>
      <c r="D11" s="29">
        <v>98040.7</v>
      </c>
      <c r="E11" s="30">
        <v>98340.5</v>
      </c>
      <c r="F11" s="6">
        <f>E11-D11</f>
        <v>299.8000000000029</v>
      </c>
      <c r="G11" s="23">
        <f aca="true" t="shared" si="3" ref="G11:G24">E11-B11</f>
        <v>11088.300000000003</v>
      </c>
      <c r="H11" s="7">
        <f t="shared" si="1"/>
        <v>100.30579137031866</v>
      </c>
      <c r="I11" s="14">
        <f t="shared" si="2"/>
        <v>112.70833285579045</v>
      </c>
    </row>
    <row r="12" spans="1:9" ht="20.25" customHeight="1">
      <c r="A12" s="3" t="s">
        <v>21</v>
      </c>
      <c r="B12" s="12">
        <v>16726.1</v>
      </c>
      <c r="C12" s="12">
        <v>15449</v>
      </c>
      <c r="D12" s="29">
        <v>15367.3</v>
      </c>
      <c r="E12" s="30">
        <v>15367.4</v>
      </c>
      <c r="F12" s="6">
        <f aca="true" t="shared" si="4" ref="F12:F24">E12-D12</f>
        <v>0.1000000000003638</v>
      </c>
      <c r="G12" s="23">
        <f t="shared" si="3"/>
        <v>-1358.699999999999</v>
      </c>
      <c r="H12" s="7">
        <f t="shared" si="1"/>
        <v>100.00065073239932</v>
      </c>
      <c r="I12" s="14">
        <f t="shared" si="2"/>
        <v>91.87676744728299</v>
      </c>
    </row>
    <row r="13" spans="1:9" ht="20.25" customHeight="1">
      <c r="A13" s="3" t="s">
        <v>25</v>
      </c>
      <c r="B13" s="12">
        <v>15373</v>
      </c>
      <c r="C13" s="12">
        <v>15344</v>
      </c>
      <c r="D13" s="29">
        <v>11776.7</v>
      </c>
      <c r="E13" s="30">
        <v>11782.4</v>
      </c>
      <c r="F13" s="6">
        <f t="shared" si="4"/>
        <v>5.699999999998909</v>
      </c>
      <c r="G13" s="23">
        <f t="shared" si="3"/>
        <v>-3590.6000000000004</v>
      </c>
      <c r="H13" s="7">
        <f t="shared" si="1"/>
        <v>100.04840065553167</v>
      </c>
      <c r="I13" s="14">
        <f t="shared" si="2"/>
        <v>76.6434658166916</v>
      </c>
    </row>
    <row r="14" spans="1:9" ht="30">
      <c r="A14" s="3" t="s">
        <v>0</v>
      </c>
      <c r="B14" s="12">
        <v>11924.2</v>
      </c>
      <c r="C14" s="12">
        <v>12000</v>
      </c>
      <c r="D14" s="29">
        <v>9189.4</v>
      </c>
      <c r="E14" s="30">
        <v>9193.4</v>
      </c>
      <c r="F14" s="6">
        <f t="shared" si="4"/>
        <v>4</v>
      </c>
      <c r="G14" s="23">
        <f t="shared" si="3"/>
        <v>-2730.800000000001</v>
      </c>
      <c r="H14" s="7">
        <f t="shared" si="1"/>
        <v>100.0435284131717</v>
      </c>
      <c r="I14" s="14">
        <f t="shared" si="2"/>
        <v>77.09867328625819</v>
      </c>
    </row>
    <row r="15" spans="1:9" ht="30">
      <c r="A15" s="3" t="s">
        <v>1</v>
      </c>
      <c r="B15" s="12">
        <v>2529</v>
      </c>
      <c r="C15" s="12">
        <v>2500</v>
      </c>
      <c r="D15" s="29">
        <v>1939.1</v>
      </c>
      <c r="E15" s="30">
        <v>1939.1</v>
      </c>
      <c r="F15" s="6">
        <f t="shared" si="4"/>
        <v>0</v>
      </c>
      <c r="G15" s="23">
        <f t="shared" si="3"/>
        <v>-589.9000000000001</v>
      </c>
      <c r="H15" s="7">
        <f t="shared" si="1"/>
        <v>100</v>
      </c>
      <c r="I15" s="14">
        <f t="shared" si="2"/>
        <v>76.67457493080269</v>
      </c>
    </row>
    <row r="16" spans="1:9" ht="18" customHeight="1">
      <c r="A16" s="3" t="s">
        <v>2</v>
      </c>
      <c r="B16" s="12">
        <v>853.5</v>
      </c>
      <c r="C16" s="12">
        <v>809</v>
      </c>
      <c r="D16" s="29">
        <v>628</v>
      </c>
      <c r="E16" s="30">
        <v>629.7</v>
      </c>
      <c r="F16" s="6">
        <f t="shared" si="4"/>
        <v>1.7000000000000455</v>
      </c>
      <c r="G16" s="23">
        <f t="shared" si="3"/>
        <v>-223.79999999999995</v>
      </c>
      <c r="H16" s="7">
        <f t="shared" si="1"/>
        <v>100.27070063694268</v>
      </c>
      <c r="I16" s="14">
        <f t="shared" si="2"/>
        <v>73.77855887521969</v>
      </c>
    </row>
    <row r="17" spans="1:9" ht="33.75" customHeight="1">
      <c r="A17" s="3" t="s">
        <v>19</v>
      </c>
      <c r="B17" s="12">
        <v>66.3</v>
      </c>
      <c r="C17" s="12">
        <v>35</v>
      </c>
      <c r="D17" s="29">
        <v>20.2</v>
      </c>
      <c r="E17" s="30">
        <v>20.2</v>
      </c>
      <c r="F17" s="6">
        <f t="shared" si="4"/>
        <v>0</v>
      </c>
      <c r="G17" s="23">
        <f t="shared" si="3"/>
        <v>-46.099999999999994</v>
      </c>
      <c r="H17" s="7">
        <f t="shared" si="1"/>
        <v>100</v>
      </c>
      <c r="I17" s="14">
        <f t="shared" si="2"/>
        <v>30.467571644042234</v>
      </c>
    </row>
    <row r="18" spans="1:9" ht="16.5" customHeight="1">
      <c r="A18" s="3" t="s">
        <v>26</v>
      </c>
      <c r="B18" s="12">
        <v>9831.3</v>
      </c>
      <c r="C18" s="12">
        <v>6512</v>
      </c>
      <c r="D18" s="29">
        <v>8761.7</v>
      </c>
      <c r="E18" s="30">
        <v>8757.1</v>
      </c>
      <c r="F18" s="6">
        <f t="shared" si="4"/>
        <v>-4.600000000000364</v>
      </c>
      <c r="G18" s="23">
        <f t="shared" si="3"/>
        <v>-1074.199999999999</v>
      </c>
      <c r="H18" s="7">
        <f t="shared" si="1"/>
        <v>99.94749877306916</v>
      </c>
      <c r="I18" s="14">
        <f t="shared" si="2"/>
        <v>89.0736728611679</v>
      </c>
    </row>
    <row r="19" spans="1:9" ht="18" customHeight="1">
      <c r="A19" s="3" t="s">
        <v>3</v>
      </c>
      <c r="B19" s="12">
        <v>1438.4</v>
      </c>
      <c r="C19" s="12">
        <v>943</v>
      </c>
      <c r="D19" s="29">
        <v>1379.2</v>
      </c>
      <c r="E19" s="30">
        <v>1385</v>
      </c>
      <c r="F19" s="6">
        <f t="shared" si="4"/>
        <v>5.7999999999999545</v>
      </c>
      <c r="G19" s="23">
        <f t="shared" si="3"/>
        <v>-53.40000000000009</v>
      </c>
      <c r="H19" s="7">
        <f t="shared" si="1"/>
        <v>100.42053364269141</v>
      </c>
      <c r="I19" s="14">
        <f t="shared" si="2"/>
        <v>96.28754171301446</v>
      </c>
    </row>
    <row r="20" spans="1:9" ht="33" customHeight="1">
      <c r="A20" s="3" t="s">
        <v>22</v>
      </c>
      <c r="B20" s="12">
        <v>936.7</v>
      </c>
      <c r="C20" s="12">
        <v>700</v>
      </c>
      <c r="D20" s="29">
        <v>895.7</v>
      </c>
      <c r="E20" s="30">
        <v>895.7</v>
      </c>
      <c r="F20" s="6">
        <f t="shared" si="4"/>
        <v>0</v>
      </c>
      <c r="G20" s="23">
        <f t="shared" si="3"/>
        <v>-41</v>
      </c>
      <c r="H20" s="7">
        <f t="shared" si="1"/>
        <v>100</v>
      </c>
      <c r="I20" s="14">
        <f t="shared" si="2"/>
        <v>95.6229315682716</v>
      </c>
    </row>
    <row r="21" spans="1:9" ht="18.75" customHeight="1">
      <c r="A21" s="3" t="s">
        <v>4</v>
      </c>
      <c r="B21" s="12">
        <v>7456.2</v>
      </c>
      <c r="C21" s="12">
        <v>4869</v>
      </c>
      <c r="D21" s="29">
        <v>6486.8</v>
      </c>
      <c r="E21" s="30">
        <v>6476.4</v>
      </c>
      <c r="F21" s="6">
        <f t="shared" si="4"/>
        <v>-10.400000000000546</v>
      </c>
      <c r="G21" s="23">
        <f t="shared" si="3"/>
        <v>-979.8000000000002</v>
      </c>
      <c r="H21" s="7">
        <f t="shared" si="1"/>
        <v>99.83967441573657</v>
      </c>
      <c r="I21" s="14">
        <f t="shared" si="2"/>
        <v>86.85925806711194</v>
      </c>
    </row>
    <row r="22" spans="1:9" ht="35.25" customHeight="1">
      <c r="A22" s="3" t="s">
        <v>35</v>
      </c>
      <c r="B22" s="12">
        <v>181.8</v>
      </c>
      <c r="C22" s="12">
        <v>0</v>
      </c>
      <c r="D22" s="29">
        <v>251.5</v>
      </c>
      <c r="E22" s="30">
        <v>251.4</v>
      </c>
      <c r="F22" s="6">
        <f t="shared" si="4"/>
        <v>-0.09999999999999432</v>
      </c>
      <c r="G22" s="23">
        <f t="shared" si="3"/>
        <v>69.6</v>
      </c>
      <c r="H22" s="7">
        <f t="shared" si="1"/>
        <v>99.96023856858847</v>
      </c>
      <c r="I22" s="14">
        <f t="shared" si="2"/>
        <v>138.2838283828383</v>
      </c>
    </row>
    <row r="23" spans="1:9" ht="15">
      <c r="A23" s="3" t="s">
        <v>27</v>
      </c>
      <c r="B23" s="12">
        <v>1799.9</v>
      </c>
      <c r="C23" s="12">
        <v>1529</v>
      </c>
      <c r="D23" s="29">
        <v>2131.9</v>
      </c>
      <c r="E23" s="30">
        <v>2133.1</v>
      </c>
      <c r="F23" s="6">
        <f t="shared" si="4"/>
        <v>1.199999999999818</v>
      </c>
      <c r="G23" s="23">
        <f t="shared" si="3"/>
        <v>333.1999999999998</v>
      </c>
      <c r="H23" s="7">
        <f t="shared" si="1"/>
        <v>100.05628781837797</v>
      </c>
      <c r="I23" s="14">
        <f t="shared" si="2"/>
        <v>118.51213956330906</v>
      </c>
    </row>
    <row r="24" spans="1:9" ht="52.5" customHeight="1">
      <c r="A24" s="3" t="s">
        <v>28</v>
      </c>
      <c r="B24" s="12">
        <v>0.2</v>
      </c>
      <c r="C24" s="12">
        <v>0</v>
      </c>
      <c r="D24" s="29">
        <v>0</v>
      </c>
      <c r="E24" s="30">
        <v>0</v>
      </c>
      <c r="F24" s="6">
        <f t="shared" si="4"/>
        <v>0</v>
      </c>
      <c r="G24" s="23">
        <f t="shared" si="3"/>
        <v>-0.2</v>
      </c>
      <c r="H24" s="7" t="e">
        <f t="shared" si="1"/>
        <v>#DIV/0!</v>
      </c>
      <c r="I24" s="14"/>
    </row>
    <row r="25" spans="1:9" ht="24.75" customHeight="1">
      <c r="A25" s="2" t="s">
        <v>13</v>
      </c>
      <c r="B25" s="11">
        <f aca="true" t="shared" si="5" ref="B25:G25">SUM(B26:B31)</f>
        <v>9850.8</v>
      </c>
      <c r="C25" s="11">
        <f t="shared" si="5"/>
        <v>8170.2</v>
      </c>
      <c r="D25" s="11">
        <f t="shared" si="5"/>
        <v>9343.9</v>
      </c>
      <c r="E25" s="11">
        <f t="shared" si="5"/>
        <v>9408.9</v>
      </c>
      <c r="F25" s="8">
        <f t="shared" si="5"/>
        <v>64.99999999999994</v>
      </c>
      <c r="G25" s="8">
        <f t="shared" si="5"/>
        <v>-441.9000000000001</v>
      </c>
      <c r="H25" s="8">
        <f t="shared" si="1"/>
        <v>100.695641006432</v>
      </c>
      <c r="I25" s="8">
        <f t="shared" si="2"/>
        <v>95.51406992325497</v>
      </c>
    </row>
    <row r="26" spans="1:9" ht="45" customHeight="1">
      <c r="A26" s="3" t="s">
        <v>29</v>
      </c>
      <c r="B26" s="12">
        <v>5293.2</v>
      </c>
      <c r="C26" s="12">
        <v>5015</v>
      </c>
      <c r="D26" s="29">
        <v>5218.7</v>
      </c>
      <c r="E26" s="30">
        <v>5260.2</v>
      </c>
      <c r="F26" s="6">
        <f aca="true" t="shared" si="6" ref="F26:F31">E26-D26</f>
        <v>41.5</v>
      </c>
      <c r="G26" s="23">
        <f aca="true" t="shared" si="7" ref="G26:G31">E26-B26</f>
        <v>-33</v>
      </c>
      <c r="H26" s="7">
        <f t="shared" si="1"/>
        <v>100.79521719968574</v>
      </c>
      <c r="I26" s="14">
        <f t="shared" si="2"/>
        <v>99.37655860349128</v>
      </c>
    </row>
    <row r="27" spans="1:9" ht="30">
      <c r="A27" s="3" t="s">
        <v>30</v>
      </c>
      <c r="B27" s="12">
        <v>25.3</v>
      </c>
      <c r="C27" s="12">
        <v>100</v>
      </c>
      <c r="D27" s="29">
        <v>47.7</v>
      </c>
      <c r="E27" s="30">
        <v>47.7</v>
      </c>
      <c r="F27" s="6">
        <f t="shared" si="6"/>
        <v>0</v>
      </c>
      <c r="G27" s="23">
        <f t="shared" si="7"/>
        <v>22.400000000000002</v>
      </c>
      <c r="H27" s="7">
        <f>E27/D27*100</f>
        <v>100</v>
      </c>
      <c r="I27" s="14">
        <f t="shared" si="2"/>
        <v>188.53754940711462</v>
      </c>
    </row>
    <row r="28" spans="1:9" ht="33" customHeight="1">
      <c r="A28" s="3" t="s">
        <v>31</v>
      </c>
      <c r="B28" s="12">
        <v>640</v>
      </c>
      <c r="C28" s="12">
        <v>100</v>
      </c>
      <c r="D28" s="29">
        <v>138.7</v>
      </c>
      <c r="E28" s="30">
        <v>138.7</v>
      </c>
      <c r="F28" s="6">
        <f t="shared" si="6"/>
        <v>0</v>
      </c>
      <c r="G28" s="23">
        <f t="shared" si="7"/>
        <v>-501.3</v>
      </c>
      <c r="H28" s="7">
        <f>E28/D28*100</f>
        <v>100</v>
      </c>
      <c r="I28" s="14">
        <f t="shared" si="2"/>
        <v>21.671875</v>
      </c>
    </row>
    <row r="29" spans="1:9" ht="29.25" customHeight="1">
      <c r="A29" s="3" t="s">
        <v>32</v>
      </c>
      <c r="B29" s="12">
        <v>1916.5</v>
      </c>
      <c r="C29" s="12">
        <v>1000</v>
      </c>
      <c r="D29" s="29">
        <v>2300</v>
      </c>
      <c r="E29" s="30">
        <v>2320.2</v>
      </c>
      <c r="F29" s="6">
        <f t="shared" si="6"/>
        <v>20.199999999999818</v>
      </c>
      <c r="G29" s="23">
        <f t="shared" si="7"/>
        <v>403.6999999999998</v>
      </c>
      <c r="H29" s="7">
        <f t="shared" si="1"/>
        <v>100.87826086956522</v>
      </c>
      <c r="I29" s="14">
        <f t="shared" si="2"/>
        <v>121.06444038612052</v>
      </c>
    </row>
    <row r="30" spans="1:9" ht="17.25" customHeight="1">
      <c r="A30" s="3" t="s">
        <v>33</v>
      </c>
      <c r="B30" s="12">
        <v>1519.3</v>
      </c>
      <c r="C30" s="12">
        <v>1955.2</v>
      </c>
      <c r="D30" s="29">
        <v>1269.3</v>
      </c>
      <c r="E30" s="30">
        <v>1271.4</v>
      </c>
      <c r="F30" s="6">
        <f t="shared" si="6"/>
        <v>2.1000000000001364</v>
      </c>
      <c r="G30" s="23">
        <f t="shared" si="7"/>
        <v>-247.89999999999986</v>
      </c>
      <c r="H30" s="7">
        <f t="shared" si="1"/>
        <v>100.1654455211534</v>
      </c>
      <c r="I30" s="14">
        <f t="shared" si="2"/>
        <v>83.68327519252287</v>
      </c>
    </row>
    <row r="31" spans="1:9" ht="18.75" customHeight="1">
      <c r="A31" s="3" t="s">
        <v>34</v>
      </c>
      <c r="B31" s="12">
        <v>456.5</v>
      </c>
      <c r="C31" s="12">
        <v>0</v>
      </c>
      <c r="D31" s="29">
        <v>369.5</v>
      </c>
      <c r="E31" s="30">
        <v>370.7</v>
      </c>
      <c r="F31" s="6">
        <f t="shared" si="6"/>
        <v>1.1999999999999886</v>
      </c>
      <c r="G31" s="23">
        <f t="shared" si="7"/>
        <v>-85.80000000000001</v>
      </c>
      <c r="H31" s="7">
        <f t="shared" si="1"/>
        <v>100.32476319350474</v>
      </c>
      <c r="I31" s="14">
        <f t="shared" si="2"/>
        <v>81.20481927710843</v>
      </c>
    </row>
    <row r="32" spans="1:9" ht="30.75">
      <c r="A32" s="2" t="s">
        <v>16</v>
      </c>
      <c r="B32" s="10">
        <f>B10+B25</f>
        <v>141015.3</v>
      </c>
      <c r="C32" s="10">
        <f>C10+C25</f>
        <v>136010.2</v>
      </c>
      <c r="D32" s="10">
        <f>D10+D25</f>
        <v>145673.69999999998</v>
      </c>
      <c r="E32" s="10">
        <f>E10+E25</f>
        <v>146040.8</v>
      </c>
      <c r="F32" s="8">
        <f>E32-D32</f>
        <v>367.1000000000058</v>
      </c>
      <c r="G32" s="15">
        <f>G10+G25</f>
        <v>5025.5000000000055</v>
      </c>
      <c r="H32" s="8">
        <f t="shared" si="1"/>
        <v>100.25200156239595</v>
      </c>
      <c r="I32" s="8">
        <f t="shared" si="2"/>
        <v>103.56379768720132</v>
      </c>
    </row>
    <row r="33" spans="1:9" ht="30">
      <c r="A33" s="20" t="s">
        <v>17</v>
      </c>
      <c r="B33" s="21">
        <f>B32/B35*100</f>
        <v>19.891542201675815</v>
      </c>
      <c r="C33" s="21">
        <f>C32/C35*100</f>
        <v>23.3312702718095</v>
      </c>
      <c r="D33" s="21">
        <f>D32/D35*100</f>
        <v>20.573512885764753</v>
      </c>
      <c r="E33" s="21">
        <f>E32/E35*100</f>
        <v>20.7656251444123</v>
      </c>
      <c r="F33" s="22"/>
      <c r="G33" s="22"/>
      <c r="H33" s="23"/>
      <c r="I33" s="23"/>
    </row>
    <row r="34" spans="1:9" ht="21.75" customHeight="1">
      <c r="A34" s="5" t="s">
        <v>5</v>
      </c>
      <c r="B34" s="13">
        <v>567905.6</v>
      </c>
      <c r="C34" s="13">
        <v>446942.2</v>
      </c>
      <c r="D34" s="31">
        <v>562390.6</v>
      </c>
      <c r="E34" s="31">
        <v>557240.7</v>
      </c>
      <c r="F34" s="9">
        <f>E34-D34</f>
        <v>-5149.900000000023</v>
      </c>
      <c r="G34" s="9">
        <f>E34-B34</f>
        <v>-10664.900000000023</v>
      </c>
      <c r="H34" s="9">
        <f t="shared" si="1"/>
        <v>99.08428412565928</v>
      </c>
      <c r="I34" s="9">
        <f>E34/B34*100</f>
        <v>98.12206465299866</v>
      </c>
    </row>
    <row r="35" spans="1:9" ht="21.75" customHeight="1">
      <c r="A35" s="16" t="s">
        <v>8</v>
      </c>
      <c r="B35" s="17">
        <f aca="true" t="shared" si="8" ref="B35:G35">B32+B34</f>
        <v>708920.8999999999</v>
      </c>
      <c r="C35" s="17">
        <f t="shared" si="8"/>
        <v>582952.4</v>
      </c>
      <c r="D35" s="17">
        <f t="shared" si="8"/>
        <v>708064.2999999999</v>
      </c>
      <c r="E35" s="17">
        <f t="shared" si="8"/>
        <v>703281.5</v>
      </c>
      <c r="F35" s="18">
        <f t="shared" si="8"/>
        <v>-4782.8000000000175</v>
      </c>
      <c r="G35" s="18">
        <f t="shared" si="8"/>
        <v>-5639.400000000018</v>
      </c>
      <c r="H35" s="19">
        <f>E35/D35*100</f>
        <v>99.32452462297563</v>
      </c>
      <c r="I35" s="19">
        <f>E35/B35*100</f>
        <v>99.20450927599963</v>
      </c>
    </row>
    <row r="37" spans="1:3" ht="17.25">
      <c r="A37" s="25"/>
      <c r="B37" s="25"/>
      <c r="C37" s="25"/>
    </row>
    <row r="38" spans="1:4" ht="17.25">
      <c r="A38" s="25"/>
      <c r="B38" s="25" t="s">
        <v>20</v>
      </c>
      <c r="C38" s="25"/>
      <c r="D38" s="26"/>
    </row>
  </sheetData>
  <sheetProtection/>
  <mergeCells count="4">
    <mergeCell ref="A7:H7"/>
    <mergeCell ref="A8:H8"/>
    <mergeCell ref="A1:H1"/>
    <mergeCell ref="A3:I6"/>
  </mergeCells>
  <printOptions horizontalCentered="1"/>
  <pageMargins left="0.2" right="0.2" top="0.4" bottom="0.2" header="0" footer="0"/>
  <pageSetup fitToHeight="1" fitToWidth="1" horizontalDpi="600" verticalDpi="600" orientation="landscape" paperSize="9" scale="60" r:id="rId1"/>
  <ignoredErrors>
    <ignoredError sqref="E10 F32 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Кожевникова Юлия</cp:lastModifiedBy>
  <cp:lastPrinted>2020-01-20T04:20:56Z</cp:lastPrinted>
  <dcterms:created xsi:type="dcterms:W3CDTF">2011-02-18T06:02:38Z</dcterms:created>
  <dcterms:modified xsi:type="dcterms:W3CDTF">2021-03-02T06:55:52Z</dcterms:modified>
  <cp:category/>
  <cp:version/>
  <cp:contentType/>
  <cp:contentStatus/>
</cp:coreProperties>
</file>