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40" windowWidth="17400" windowHeight="9810"/>
  </bookViews>
  <sheets>
    <sheet name="Свод_Дох_вид" sheetId="1" r:id="rId1"/>
    <sheet name="Лист1" sheetId="2" r:id="rId2"/>
  </sheets>
  <definedNames>
    <definedName name="_xlnm.Print_Titles" localSheetId="0">Свод_Дох_вид!$3:$3</definedName>
    <definedName name="_xlnm.Print_Area" localSheetId="0">Свод_Дох_вид!$A$1:$M$24</definedName>
  </definedNames>
  <calcPr calcId="114210" fullCalcOnLoad="1"/>
</workbook>
</file>

<file path=xl/calcChain.xml><?xml version="1.0" encoding="utf-8"?>
<calcChain xmlns="http://schemas.openxmlformats.org/spreadsheetml/2006/main">
  <c r="I8" i="1"/>
  <c r="K6"/>
  <c r="K8"/>
  <c r="K10"/>
  <c r="K5"/>
  <c r="I6"/>
  <c r="I10"/>
  <c r="I5"/>
  <c r="F6"/>
  <c r="F8"/>
  <c r="F10"/>
  <c r="F5"/>
  <c r="D6"/>
  <c r="D8"/>
  <c r="D10"/>
  <c r="D5"/>
  <c r="C6"/>
  <c r="C8"/>
  <c r="C10"/>
  <c r="C5"/>
  <c r="B6"/>
  <c r="B8"/>
  <c r="B10"/>
  <c r="B5"/>
  <c r="G21"/>
  <c r="G20"/>
  <c r="G18"/>
  <c r="G17"/>
  <c r="G16"/>
  <c r="G15"/>
  <c r="G14"/>
  <c r="G13"/>
  <c r="G12"/>
  <c r="G11"/>
  <c r="G9"/>
  <c r="G7"/>
  <c r="L14"/>
  <c r="L13"/>
  <c r="L12"/>
  <c r="J14"/>
  <c r="J13"/>
  <c r="J12"/>
  <c r="H14"/>
  <c r="H13"/>
  <c r="H12"/>
  <c r="E14"/>
  <c r="E13"/>
  <c r="E12"/>
  <c r="G10"/>
  <c r="L9"/>
  <c r="J9"/>
  <c r="C24"/>
  <c r="G6"/>
  <c r="G23"/>
  <c r="E20"/>
  <c r="J7"/>
  <c r="H22"/>
  <c r="E22"/>
  <c r="L21"/>
  <c r="J21"/>
  <c r="H21"/>
  <c r="E21"/>
  <c r="L20"/>
  <c r="J20"/>
  <c r="H20"/>
  <c r="E19"/>
  <c r="L18"/>
  <c r="J18"/>
  <c r="H18"/>
  <c r="E18"/>
  <c r="L17"/>
  <c r="J17"/>
  <c r="H17"/>
  <c r="E17"/>
  <c r="L16"/>
  <c r="J16"/>
  <c r="H16"/>
  <c r="E16"/>
  <c r="L15"/>
  <c r="J15"/>
  <c r="E15"/>
  <c r="L11"/>
  <c r="J11"/>
  <c r="H11"/>
  <c r="E11"/>
  <c r="H9"/>
  <c r="E9"/>
  <c r="G8"/>
  <c r="L7"/>
  <c r="H7"/>
  <c r="E7"/>
  <c r="J6"/>
  <c r="D24"/>
  <c r="G5"/>
  <c r="B24"/>
  <c r="L10"/>
  <c r="E8"/>
  <c r="H15"/>
  <c r="J10"/>
  <c r="L23"/>
  <c r="H10"/>
  <c r="E10"/>
  <c r="H8"/>
  <c r="L6"/>
  <c r="H6"/>
  <c r="K24"/>
  <c r="L8"/>
  <c r="J8"/>
  <c r="H23"/>
  <c r="E23"/>
  <c r="E6"/>
  <c r="L5"/>
  <c r="I24"/>
  <c r="L24"/>
  <c r="J5"/>
  <c r="F24"/>
  <c r="G24"/>
  <c r="J23"/>
  <c r="H5"/>
  <c r="E5"/>
  <c r="J24"/>
  <c r="H24"/>
  <c r="E24"/>
</calcChain>
</file>

<file path=xl/sharedStrings.xml><?xml version="1.0" encoding="utf-8"?>
<sst xmlns="http://schemas.openxmlformats.org/spreadsheetml/2006/main" count="149" uniqueCount="101">
  <si>
    <t>Ожидаемое исполнение за 2017 год, 
тыс. рублей</t>
  </si>
  <si>
    <t>Проект 
на 2018 год, 
тыс. рублей</t>
  </si>
  <si>
    <t>Проект 
на 2019 год, 
тыс. рублей</t>
  </si>
  <si>
    <t>Проект 
на 2020 год, 
тыс. рублей</t>
  </si>
  <si>
    <t>Сведения о доходах бюджета муниципального района Зилаирский район Республики Башкортостан по видам доходов на 2018 год и на плановый период 2019 и 2020 годов 
в сравнении с ожидаемым исполнением за 2017 год и отчетом за 2016 год</t>
  </si>
  <si>
    <t>Вид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</si>
  <si>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</si>
  <si>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</si>
  <si>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</si>
  <si>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</si>
  <si>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</si>
  <si>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</si>
  <si>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</si>
  <si>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</si>
  <si>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</si>
  <si>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</si>
  <si>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</si>
  <si>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Темп прироста 2018 год 
к 2017 году, 
%</t>
  </si>
  <si>
    <t>Темп прироста 2017 год 
к 2016 году, 
%</t>
  </si>
  <si>
    <t>ДОХОДЫ ОТ ОКАЗАНИЯ ПЛАТНЫХ УСЛУГ (РАБОТ) 
И КОМПЕНСАЦИИ ЗАТРАТ ГОСУДАРСТВА</t>
  </si>
  <si>
    <t>ДОХОДЫ ОТ ПРОДАЖИ МАТЕРИАЛЬНЫХ 
И НЕМАТЕРИАЛЬНЫХ АКТИВОВ</t>
  </si>
  <si>
    <t>Акцизы по подакцизным товарам (продукции), производимым 
на территории Российской Федерации</t>
  </si>
  <si>
    <t>НАЛОГИ НА ТОВАРЫ (РАБОТЫ, УСЛУГИ), РЕАЛИЗУЕМЫЕ 
НА ТЕРРИТОРИИ РОССИЙСКОЙ ФЕДЕРАЦИИ</t>
  </si>
  <si>
    <t>Налог, взимаемый в связи 
с применением упрощенной системы налогообложения</t>
  </si>
  <si>
    <t>ДОХОДЫ ОТ ИСПОЛЬЗОВАНИЯ ИМУЩЕСТВА, НАХОДЯЩЕГОСЯ 
В ГОСУДАРСТВЕННОЙ 
И МУНИЦИПАЛЬНОЙ СОБСТВЕННОСТИ</t>
  </si>
  <si>
    <t>Темп прироста 2019 год 
к 2018 году, 
%</t>
  </si>
  <si>
    <t>Темп прироста 2020 год 
к 2019 году, 
%</t>
  </si>
  <si>
    <t>Отчет 
за 2016 год, 
тыс. рублей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</si>
  <si>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</si>
  <si>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</si>
  <si>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</si>
  <si>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{l}Финансовое управление Администрации муниципального района Краснокамский район Республики Башкортостан</t>
  </si>
  <si>
    <t>Форма по ОКУД 0503117</t>
  </si>
  <si>
    <t xml:space="preserve"> Отчет об исполнении бюджета</t>
  </si>
  <si>
    <t>на  1 января 2017 г.</t>
  </si>
  <si>
    <t xml:space="preserve"> 80111350 Бюджет муниципального района Краснокамский район Республики Башкортостан</t>
  </si>
  <si>
    <t>Периодичность: месячная</t>
  </si>
  <si>
    <t>Ед.Изм.: руб.</t>
  </si>
  <si>
    <t>Код бюджетной классификации</t>
  </si>
  <si>
    <t>Исполнено</t>
  </si>
  <si>
    <t>Руководитель           _____________   __________________________</t>
  </si>
  <si>
    <t>Руководитель финансово-</t>
  </si>
  <si>
    <t>экономической службы ___________   __________________________</t>
  </si>
  <si>
    <t>Главный бухгалтер   _____________   __________________________</t>
  </si>
  <si>
    <t xml:space="preserve"> ____   __________________20____ г.</t>
  </si>
  <si>
    <t>на  1 ноября 2017 г.</t>
  </si>
  <si>
    <t>Утвержденные бюджетные назначения (2014)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</si>
  <si>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</si>
  <si>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\2020301505\792\0000\151 \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</si>
  <si>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</si>
  <si>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\2020302005\706\0000\151 \</t>
  </si>
  <si>
    <t>Субвенции бюджетам муниципальных районов на выполнение передаваемых полномочий субъектов Российской Федерации</t>
  </si>
  <si>
    <t>\2020302405\706\7206\151 \</t>
  </si>
  <si>
    <t>\2020302405\706\7208\151 \</t>
  </si>
  <si>
    <t>\2020302405\706\7209\151 \</t>
  </si>
  <si>
    <t>\2020302405\706\7210\151 \</t>
  </si>
  <si>
    <t>\2020302405\706\7211\151 \</t>
  </si>
  <si>
    <t>\2020302405\706\7216\151 \</t>
  </si>
  <si>
    <t>\2020302405\706\7232\151 \</t>
  </si>
  <si>
    <t>\2020302405\706\7251\151 \</t>
  </si>
  <si>
    <t>\2020302405\775\7202\151 \</t>
  </si>
  <si>
    <t>\2020302405\775\7212\151 \</t>
  </si>
  <si>
    <t>\2020302405\775\7213\151 \</t>
  </si>
  <si>
    <t>\2020302405\775\7214\151 \</t>
  </si>
  <si>
    <t>\2020302405\775\7215\151 \</t>
  </si>
  <si>
    <t>\2020302405\775\7231\151 \</t>
  </si>
  <si>
    <t>\2020302405\782\7253\151 \</t>
  </si>
  <si>
    <t>\2020302405\792\7201\151 \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</si>
  <si>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</si>
  <si>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\2020302705\706\7221\151 \</t>
  </si>
  <si>
    <t>\2020302705\706\7222\151 \</t>
  </si>
  <si>
    <t>\2020302705\706\7223\151 \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</si>
  <si>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</si>
  <si>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\2020302905\775\0000\151 \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</si>
  <si>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</si>
  <si>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\2020311905\706\0000\151 \</t>
  </si>
  <si>
    <t>Субвенции бюджетам муниципальных районов на проведение Всероссийской сельскохозяйственной переписи в 2016 году</t>
  </si>
  <si>
    <t>\2020312105\706\0000\151 \</t>
  </si>
  <si>
    <t xml:space="preserve"> 8011135 Консолидированный бюджет</t>
  </si>
  <si>
    <t>\2023002405\706\7202\151 \</t>
  </si>
  <si>
    <t>\2023002405\706\7206\151 \</t>
  </si>
  <si>
    <t>\2023002405\706\7210\151 \</t>
  </si>
  <si>
    <t>\2023002405\706\7211\151 \</t>
  </si>
  <si>
    <t>\2023002405\706\7212\151 \</t>
  </si>
  <si>
    <t>\2023002405\706\7213\151 \</t>
  </si>
  <si>
    <t>\2023002405\706\7214\151 \</t>
  </si>
  <si>
    <t>\2023002405\706\7215\151 \</t>
  </si>
  <si>
    <t>\2023002405\706\7216\151 \</t>
  </si>
  <si>
    <t>\2023002405\706\7231\151 \</t>
  </si>
  <si>
    <t>\2023002405\706\7232\151 \</t>
  </si>
  <si>
    <t>\2023002405\706\7251\151 \</t>
  </si>
  <si>
    <t>\2023002405\782\7253\151 \</t>
  </si>
  <si>
    <t>\2023002405\782\7254\151 \</t>
  </si>
  <si>
    <t>\2023002405\792\7201\151 \</t>
  </si>
  <si>
    <t>\2023002705\706\7217\151 \</t>
  </si>
  <si>
    <t>\2023002905\706\0000\151 \</t>
  </si>
  <si>
    <t>\2023508205\706\0000\151 \</t>
  </si>
  <si>
    <t>\2023511805\792\0000\151 \</t>
  </si>
  <si>
    <t>\2023526005\706\0000\151 \</t>
  </si>
  <si>
    <t>Утвержденный бюджет на 2017 год</t>
  </si>
  <si>
    <t>Темп прироста 2018 год 
к утвержд. Бюджету 2017 году, 
%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</si>
</sst>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8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vertical="top" shrinkToFit="1"/>
    </xf>
    <xf numFmtId="165" fontId="3" fillId="4" borderId="1" xfId="0" applyNumberFormat="1" applyFont="1" applyFill="1" applyBorder="1" applyAlignment="1">
      <alignment horizontal="center" vertical="top" shrinkToFit="1"/>
    </xf>
    <xf numFmtId="164" fontId="3" fillId="0" borderId="1" xfId="0" applyNumberFormat="1" applyFont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center" vertical="top" shrinkToFit="1"/>
    </xf>
    <xf numFmtId="165" fontId="4" fillId="4" borderId="1" xfId="0" applyNumberFormat="1" applyFont="1" applyFill="1" applyBorder="1" applyAlignment="1">
      <alignment horizontal="center" vertical="top" shrinkToFit="1"/>
    </xf>
    <xf numFmtId="164" fontId="4" fillId="0" borderId="1" xfId="0" applyNumberFormat="1" applyFont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 shrinkToFit="1"/>
    </xf>
    <xf numFmtId="4" fontId="0" fillId="0" borderId="0" xfId="0" applyNumberFormat="1"/>
    <xf numFmtId="0" fontId="3" fillId="4" borderId="1" xfId="0" applyFont="1" applyFill="1" applyBorder="1" applyAlignment="1">
      <alignment horizontal="center" vertical="top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top" shrinkToFit="1"/>
    </xf>
    <xf numFmtId="164" fontId="4" fillId="0" borderId="1" xfId="0" applyNumberFormat="1" applyFont="1" applyFill="1" applyBorder="1" applyAlignment="1">
      <alignment horizontal="center" vertical="top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Zeros="0" tabSelected="1" zoomScale="55" zoomScaleNormal="55" zoomScaleSheetLayoutView="40" zoomScalePageLayoutView="50" workbookViewId="0">
      <selection activeCell="E27" sqref="E27"/>
    </sheetView>
  </sheetViews>
  <sheetFormatPr defaultRowHeight="15.75"/>
  <cols>
    <col min="1" max="1" width="53.125" customWidth="1"/>
    <col min="2" max="4" width="14.75" customWidth="1"/>
    <col min="5" max="5" width="14.875" customWidth="1"/>
    <col min="6" max="6" width="15" customWidth="1"/>
    <col min="7" max="7" width="15" style="19" customWidth="1"/>
    <col min="8" max="12" width="14.5" customWidth="1"/>
    <col min="13" max="13" width="7" customWidth="1"/>
  </cols>
  <sheetData>
    <row r="1" spans="1:13" ht="40.5" customHeight="1">
      <c r="A1" s="23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5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ht="131.25">
      <c r="A3" s="2" t="s">
        <v>5</v>
      </c>
      <c r="B3" s="3" t="s">
        <v>27</v>
      </c>
      <c r="C3" s="18" t="s">
        <v>99</v>
      </c>
      <c r="D3" s="18" t="s">
        <v>0</v>
      </c>
      <c r="E3" s="4" t="s">
        <v>18</v>
      </c>
      <c r="F3" s="5" t="s">
        <v>1</v>
      </c>
      <c r="G3" s="4" t="s">
        <v>100</v>
      </c>
      <c r="H3" s="4" t="s">
        <v>17</v>
      </c>
      <c r="I3" s="5" t="s">
        <v>2</v>
      </c>
      <c r="J3" s="4" t="s">
        <v>25</v>
      </c>
      <c r="K3" s="5" t="s">
        <v>3</v>
      </c>
      <c r="L3" s="4" t="s">
        <v>26</v>
      </c>
    </row>
    <row r="4" spans="1:13" ht="18.75">
      <c r="A4" s="6">
        <v>1</v>
      </c>
      <c r="B4" s="3">
        <v>2</v>
      </c>
      <c r="C4" s="18"/>
      <c r="D4" s="18">
        <v>3</v>
      </c>
      <c r="E4" s="4">
        <v>4</v>
      </c>
      <c r="F4" s="5">
        <v>5</v>
      </c>
      <c r="G4" s="4">
        <v>6</v>
      </c>
      <c r="H4" s="4">
        <v>7</v>
      </c>
      <c r="I4" s="5">
        <v>8</v>
      </c>
      <c r="J4" s="4">
        <v>9</v>
      </c>
      <c r="K4" s="5">
        <v>10</v>
      </c>
      <c r="L4" s="4">
        <v>11</v>
      </c>
    </row>
    <row r="5" spans="1:13" s="1" customFormat="1" ht="18.75">
      <c r="A5" s="7" t="s">
        <v>6</v>
      </c>
      <c r="B5" s="8">
        <f>B6+B8+B10+B15+B16+B17+B18+B19+B20+B21+B22</f>
        <v>105401.19999999998</v>
      </c>
      <c r="C5" s="9">
        <f>C6+C8+C10+C15+C16+C17+C18+C19+C20+C21+C22</f>
        <v>96328</v>
      </c>
      <c r="D5" s="9">
        <f>D6+D8+D10+D15+D16+D17+D18+D19+D20+D21+D22</f>
        <v>97418.499999999985</v>
      </c>
      <c r="E5" s="10">
        <f t="shared" ref="E5:E14" si="0">D5/B5-1</f>
        <v>-7.5736329377654177E-2</v>
      </c>
      <c r="F5" s="11">
        <f>F6+F8+F10+F15+F16+F17+F18+F19+F20+F21+F22</f>
        <v>97907.4</v>
      </c>
      <c r="G5" s="20">
        <f>F5/C5-1</f>
        <v>1.6396063449879428E-2</v>
      </c>
      <c r="H5" s="10">
        <f t="shared" ref="H5:H14" si="1">F5/D5-1</f>
        <v>5.0185539707552351E-3</v>
      </c>
      <c r="I5" s="11">
        <f>I6+I8+I10+I15+I16+I17+I18+I19+I20+I21+I22</f>
        <v>102902.1</v>
      </c>
      <c r="J5" s="10">
        <f>I5/F5-1</f>
        <v>5.1014530055951024E-2</v>
      </c>
      <c r="K5" s="11">
        <f>K6+K8+K10+K15+K16+K17+K18+K19+K20+K21+K22</f>
        <v>107031.2</v>
      </c>
      <c r="L5" s="10">
        <f>K5/I5-1</f>
        <v>4.0126489158141432E-2</v>
      </c>
    </row>
    <row r="6" spans="1:13" ht="18.75">
      <c r="A6" s="12" t="s">
        <v>7</v>
      </c>
      <c r="B6" s="13">
        <f>SUM(B7:B7)</f>
        <v>75971.199999999997</v>
      </c>
      <c r="C6" s="14">
        <f>SUM(C7:C7)</f>
        <v>67213.3</v>
      </c>
      <c r="D6" s="14">
        <f>SUM(D7:D7)</f>
        <v>62799.1</v>
      </c>
      <c r="E6" s="15">
        <f t="shared" si="0"/>
        <v>-0.17338280822206309</v>
      </c>
      <c r="F6" s="16">
        <f>SUM(F7:F7)</f>
        <v>67150</v>
      </c>
      <c r="G6" s="21">
        <f>F6/C6-1</f>
        <v>-9.4177789217320118E-4</v>
      </c>
      <c r="H6" s="15">
        <f t="shared" si="1"/>
        <v>6.9282840040701288E-2</v>
      </c>
      <c r="I6" s="16">
        <f>SUM(I7:I7)</f>
        <v>70116.5</v>
      </c>
      <c r="J6" s="15">
        <f t="shared" ref="J6:J24" si="2">I6/F6-1</f>
        <v>4.4177215189873387E-2</v>
      </c>
      <c r="K6" s="16">
        <f>SUM(K7:K7)</f>
        <v>72675</v>
      </c>
      <c r="L6" s="15">
        <f t="shared" ref="L6:L24" si="3">K6/I6-1</f>
        <v>3.6489271426839665E-2</v>
      </c>
    </row>
    <row r="7" spans="1:13" ht="54.75" customHeight="1">
      <c r="A7" s="12" t="s">
        <v>8</v>
      </c>
      <c r="B7" s="13">
        <v>75971.199999999997</v>
      </c>
      <c r="C7" s="14">
        <v>67213.3</v>
      </c>
      <c r="D7" s="14">
        <v>62799.1</v>
      </c>
      <c r="E7" s="15">
        <f t="shared" si="0"/>
        <v>-0.17338280822206309</v>
      </c>
      <c r="F7" s="16">
        <v>67150</v>
      </c>
      <c r="G7" s="21">
        <f t="shared" ref="G7:G24" si="4">F7/C7-1</f>
        <v>-9.4177789217320118E-4</v>
      </c>
      <c r="H7" s="15">
        <f t="shared" si="1"/>
        <v>6.9282840040701288E-2</v>
      </c>
      <c r="I7" s="16">
        <v>70116.5</v>
      </c>
      <c r="J7" s="15">
        <f t="shared" si="2"/>
        <v>4.4177215189873387E-2</v>
      </c>
      <c r="K7" s="16">
        <v>72675</v>
      </c>
      <c r="L7" s="15">
        <f t="shared" si="3"/>
        <v>3.6489271426839665E-2</v>
      </c>
    </row>
    <row r="8" spans="1:13" ht="64.5" customHeight="1">
      <c r="A8" s="12" t="s">
        <v>22</v>
      </c>
      <c r="B8" s="13">
        <f>B9</f>
        <v>8635.9</v>
      </c>
      <c r="C8" s="14">
        <f>C9</f>
        <v>12386</v>
      </c>
      <c r="D8" s="14">
        <f>D9</f>
        <v>13168.8</v>
      </c>
      <c r="E8" s="15">
        <f t="shared" si="0"/>
        <v>0.52489028358364509</v>
      </c>
      <c r="F8" s="16">
        <f>F9</f>
        <v>12190</v>
      </c>
      <c r="G8" s="21">
        <f t="shared" si="4"/>
        <v>-1.5824317778136643E-2</v>
      </c>
      <c r="H8" s="15">
        <f t="shared" si="1"/>
        <v>-7.4327197618613616E-2</v>
      </c>
      <c r="I8" s="16">
        <f>I9</f>
        <v>13730</v>
      </c>
      <c r="J8" s="15">
        <f t="shared" si="2"/>
        <v>0.12633305988515175</v>
      </c>
      <c r="K8" s="16">
        <f>K9</f>
        <v>13830</v>
      </c>
      <c r="L8" s="15">
        <f t="shared" si="3"/>
        <v>7.2833211944647314E-3</v>
      </c>
    </row>
    <row r="9" spans="1:13" ht="78.75" customHeight="1">
      <c r="A9" s="12" t="s">
        <v>21</v>
      </c>
      <c r="B9" s="13">
        <v>8635.9</v>
      </c>
      <c r="C9" s="14">
        <v>12386</v>
      </c>
      <c r="D9" s="14">
        <v>13168.8</v>
      </c>
      <c r="E9" s="15">
        <f t="shared" si="0"/>
        <v>0.52489028358364509</v>
      </c>
      <c r="F9" s="16">
        <v>12190</v>
      </c>
      <c r="G9" s="21">
        <f t="shared" si="4"/>
        <v>-1.5824317778136643E-2</v>
      </c>
      <c r="H9" s="15">
        <f t="shared" si="1"/>
        <v>-7.4327197618613616E-2</v>
      </c>
      <c r="I9" s="16">
        <v>13730</v>
      </c>
      <c r="J9" s="15">
        <f>I9/F9-1</f>
        <v>0.12633305988515175</v>
      </c>
      <c r="K9" s="16">
        <v>13830</v>
      </c>
      <c r="L9" s="15">
        <f>K9/I9-1</f>
        <v>7.2833211944647314E-3</v>
      </c>
    </row>
    <row r="10" spans="1:13" ht="18.75">
      <c r="A10" s="12" t="s">
        <v>9</v>
      </c>
      <c r="B10" s="13">
        <f>SUM(B11:B14)</f>
        <v>10915.5</v>
      </c>
      <c r="C10" s="14">
        <f>SUM(C11:C14)</f>
        <v>10465.799999999999</v>
      </c>
      <c r="D10" s="14">
        <f>SUM(D11:D14)</f>
        <v>11811.5</v>
      </c>
      <c r="E10" s="15">
        <f t="shared" si="0"/>
        <v>8.2085108332188073E-2</v>
      </c>
      <c r="F10" s="16">
        <f>SUM(F11:F14)</f>
        <v>11517.4</v>
      </c>
      <c r="G10" s="21">
        <f t="shared" si="4"/>
        <v>0.10047965755126231</v>
      </c>
      <c r="H10" s="15">
        <f t="shared" si="1"/>
        <v>-2.4899462388350391E-2</v>
      </c>
      <c r="I10" s="16">
        <f>SUM(I11:I14)</f>
        <v>11300.6</v>
      </c>
      <c r="J10" s="15">
        <f t="shared" si="2"/>
        <v>-1.8823692847343976E-2</v>
      </c>
      <c r="K10" s="16">
        <f>SUM(K11:K14)</f>
        <v>11995.7</v>
      </c>
      <c r="L10" s="15">
        <f t="shared" si="3"/>
        <v>6.1510008318142351E-2</v>
      </c>
    </row>
    <row r="11" spans="1:13" ht="56.25" customHeight="1">
      <c r="A11" s="12" t="s">
        <v>23</v>
      </c>
      <c r="B11" s="13">
        <v>6620.8</v>
      </c>
      <c r="C11" s="14">
        <v>6000</v>
      </c>
      <c r="D11" s="14">
        <v>7341</v>
      </c>
      <c r="E11" s="15">
        <f t="shared" si="0"/>
        <v>0.10877839536007738</v>
      </c>
      <c r="F11" s="16">
        <v>7013</v>
      </c>
      <c r="G11" s="21">
        <f t="shared" si="4"/>
        <v>0.16883333333333339</v>
      </c>
      <c r="H11" s="15">
        <f t="shared" si="1"/>
        <v>-4.4680561231439819E-2</v>
      </c>
      <c r="I11" s="16">
        <v>7714.3</v>
      </c>
      <c r="J11" s="15">
        <f t="shared" si="2"/>
        <v>0.10000000000000009</v>
      </c>
      <c r="K11" s="16">
        <v>8485.7000000000007</v>
      </c>
      <c r="L11" s="15">
        <f t="shared" si="3"/>
        <v>9.9996111118312747E-2</v>
      </c>
    </row>
    <row r="12" spans="1:13" ht="37.5" customHeight="1">
      <c r="A12" s="12" t="s">
        <v>28</v>
      </c>
      <c r="B12" s="13">
        <v>3882.3</v>
      </c>
      <c r="C12" s="14">
        <v>3880</v>
      </c>
      <c r="D12" s="14">
        <v>3590.5</v>
      </c>
      <c r="E12" s="15">
        <f t="shared" si="0"/>
        <v>-7.5161630991937844E-2</v>
      </c>
      <c r="F12" s="16">
        <v>3835</v>
      </c>
      <c r="G12" s="21">
        <f t="shared" si="4"/>
        <v>-1.1597938144329856E-2</v>
      </c>
      <c r="H12" s="15">
        <f t="shared" si="1"/>
        <v>6.8096365408717441E-2</v>
      </c>
      <c r="I12" s="16">
        <v>2850</v>
      </c>
      <c r="J12" s="15">
        <f t="shared" si="2"/>
        <v>-0.25684485006518909</v>
      </c>
      <c r="K12" s="16">
        <v>2700</v>
      </c>
      <c r="L12" s="15">
        <f t="shared" si="3"/>
        <v>-5.2631578947368474E-2</v>
      </c>
    </row>
    <row r="13" spans="1:13" ht="63" customHeight="1">
      <c r="A13" s="12" t="s">
        <v>29</v>
      </c>
      <c r="B13" s="13">
        <v>358.1</v>
      </c>
      <c r="C13" s="14">
        <v>540.79999999999995</v>
      </c>
      <c r="D13" s="14">
        <v>850</v>
      </c>
      <c r="E13" s="15">
        <f t="shared" si="0"/>
        <v>1.3736386484222285</v>
      </c>
      <c r="F13" s="16">
        <v>623.4</v>
      </c>
      <c r="G13" s="21">
        <f t="shared" si="4"/>
        <v>0.15273668639053262</v>
      </c>
      <c r="H13" s="15">
        <f t="shared" si="1"/>
        <v>-0.26658823529411768</v>
      </c>
      <c r="I13" s="16">
        <v>685.7</v>
      </c>
      <c r="J13" s="15">
        <f t="shared" si="2"/>
        <v>9.9935835739493273E-2</v>
      </c>
      <c r="K13" s="16">
        <v>754.3</v>
      </c>
      <c r="L13" s="15">
        <f t="shared" si="3"/>
        <v>0.1000437509114771</v>
      </c>
    </row>
    <row r="14" spans="1:13" ht="37.5" customHeight="1">
      <c r="A14" s="12" t="s">
        <v>30</v>
      </c>
      <c r="B14" s="13">
        <v>54.3</v>
      </c>
      <c r="C14" s="14">
        <v>45</v>
      </c>
      <c r="D14" s="14">
        <v>30</v>
      </c>
      <c r="E14" s="15">
        <f t="shared" si="0"/>
        <v>-0.4475138121546961</v>
      </c>
      <c r="F14" s="16">
        <v>46</v>
      </c>
      <c r="G14" s="21">
        <f t="shared" si="4"/>
        <v>2.2222222222222143E-2</v>
      </c>
      <c r="H14" s="15">
        <f t="shared" si="1"/>
        <v>0.53333333333333344</v>
      </c>
      <c r="I14" s="16">
        <v>50.6</v>
      </c>
      <c r="J14" s="15">
        <f t="shared" si="2"/>
        <v>0.10000000000000009</v>
      </c>
      <c r="K14" s="16">
        <v>55.7</v>
      </c>
      <c r="L14" s="15">
        <f t="shared" si="3"/>
        <v>0.10079051383399218</v>
      </c>
    </row>
    <row r="15" spans="1:13" ht="56.25" customHeight="1">
      <c r="A15" s="12" t="s">
        <v>10</v>
      </c>
      <c r="B15" s="13">
        <v>4.5999999999999996</v>
      </c>
      <c r="C15" s="14">
        <v>0</v>
      </c>
      <c r="D15" s="14">
        <v>0</v>
      </c>
      <c r="E15" s="15">
        <f t="shared" ref="E15:E24" si="5">D15/B15-1</f>
        <v>-1</v>
      </c>
      <c r="F15" s="16">
        <v>0</v>
      </c>
      <c r="G15" s="21" t="e">
        <f t="shared" si="4"/>
        <v>#DIV/0!</v>
      </c>
      <c r="H15" s="15" t="e">
        <f t="shared" ref="H15:H23" si="6">F15/D15-1</f>
        <v>#DIV/0!</v>
      </c>
      <c r="I15" s="16">
        <v>0</v>
      </c>
      <c r="J15" s="15" t="e">
        <f t="shared" si="2"/>
        <v>#DIV/0!</v>
      </c>
      <c r="K15" s="16">
        <v>0</v>
      </c>
      <c r="L15" s="15" t="e">
        <f t="shared" si="3"/>
        <v>#DIV/0!</v>
      </c>
    </row>
    <row r="16" spans="1:13" ht="56.45" customHeight="1">
      <c r="A16" s="12" t="s">
        <v>11</v>
      </c>
      <c r="B16" s="13">
        <v>1267.5999999999999</v>
      </c>
      <c r="C16" s="14">
        <v>919.9</v>
      </c>
      <c r="D16" s="14">
        <v>1114.5</v>
      </c>
      <c r="E16" s="15">
        <f t="shared" si="5"/>
        <v>-0.12077942568633637</v>
      </c>
      <c r="F16" s="16">
        <v>1000</v>
      </c>
      <c r="G16" s="21">
        <f t="shared" si="4"/>
        <v>8.7074682030655604E-2</v>
      </c>
      <c r="H16" s="15">
        <f t="shared" si="6"/>
        <v>-0.10273665320771641</v>
      </c>
      <c r="I16" s="16">
        <v>1100</v>
      </c>
      <c r="J16" s="15">
        <f t="shared" si="2"/>
        <v>0.10000000000000009</v>
      </c>
      <c r="K16" s="16">
        <v>1210</v>
      </c>
      <c r="L16" s="15">
        <f t="shared" si="3"/>
        <v>0.10000000000000009</v>
      </c>
    </row>
    <row r="17" spans="1:12" ht="80.25" customHeight="1">
      <c r="A17" s="12" t="s">
        <v>24</v>
      </c>
      <c r="B17" s="13">
        <v>4746.8</v>
      </c>
      <c r="C17" s="14">
        <v>4157</v>
      </c>
      <c r="D17" s="14">
        <v>2965.2</v>
      </c>
      <c r="E17" s="15">
        <f t="shared" si="5"/>
        <v>-0.37532653577146713</v>
      </c>
      <c r="F17" s="16">
        <v>2500</v>
      </c>
      <c r="G17" s="21">
        <f t="shared" si="4"/>
        <v>-0.39860476305027659</v>
      </c>
      <c r="H17" s="15">
        <f t="shared" si="6"/>
        <v>-0.15688655065425594</v>
      </c>
      <c r="I17" s="16">
        <v>2750</v>
      </c>
      <c r="J17" s="15">
        <f t="shared" si="2"/>
        <v>0.10000000000000009</v>
      </c>
      <c r="K17" s="16">
        <v>3025</v>
      </c>
      <c r="L17" s="15">
        <f t="shared" si="3"/>
        <v>0.10000000000000009</v>
      </c>
    </row>
    <row r="18" spans="1:12" ht="98.25" customHeight="1">
      <c r="A18" s="12" t="s">
        <v>12</v>
      </c>
      <c r="B18" s="13">
        <v>135.69999999999999</v>
      </c>
      <c r="C18" s="14">
        <v>136</v>
      </c>
      <c r="D18" s="14">
        <v>106.4</v>
      </c>
      <c r="E18" s="15">
        <f t="shared" si="5"/>
        <v>-0.21591746499631526</v>
      </c>
      <c r="F18" s="16">
        <v>100</v>
      </c>
      <c r="G18" s="21">
        <f t="shared" si="4"/>
        <v>-0.26470588235294112</v>
      </c>
      <c r="H18" s="15">
        <f t="shared" si="6"/>
        <v>-6.0150375939849621E-2</v>
      </c>
      <c r="I18" s="16">
        <v>110</v>
      </c>
      <c r="J18" s="15">
        <f t="shared" si="2"/>
        <v>0.10000000000000009</v>
      </c>
      <c r="K18" s="16">
        <v>121</v>
      </c>
      <c r="L18" s="15">
        <f t="shared" si="3"/>
        <v>0.10000000000000009</v>
      </c>
    </row>
    <row r="19" spans="1:12" ht="102" customHeight="1">
      <c r="A19" s="12" t="s">
        <v>19</v>
      </c>
      <c r="B19" s="13">
        <v>0.2</v>
      </c>
      <c r="C19" s="14">
        <v>30</v>
      </c>
      <c r="D19" s="14">
        <v>400</v>
      </c>
      <c r="E19" s="15">
        <f t="shared" si="5"/>
        <v>1999</v>
      </c>
      <c r="F19" s="16">
        <v>50</v>
      </c>
      <c r="G19" s="21">
        <v>0</v>
      </c>
      <c r="H19" s="15">
        <v>0</v>
      </c>
      <c r="I19" s="16">
        <v>55</v>
      </c>
      <c r="J19" s="15">
        <v>0</v>
      </c>
      <c r="K19" s="16">
        <v>60.5</v>
      </c>
      <c r="L19" s="15">
        <v>0</v>
      </c>
    </row>
    <row r="20" spans="1:12" ht="82.9" customHeight="1">
      <c r="A20" s="12" t="s">
        <v>20</v>
      </c>
      <c r="B20" s="13">
        <v>2634.9</v>
      </c>
      <c r="C20" s="14">
        <v>320</v>
      </c>
      <c r="D20" s="14">
        <v>3691.3</v>
      </c>
      <c r="E20" s="15">
        <f t="shared" si="5"/>
        <v>0.40092603134843818</v>
      </c>
      <c r="F20" s="16">
        <v>2500</v>
      </c>
      <c r="G20" s="21">
        <f t="shared" si="4"/>
        <v>6.8125</v>
      </c>
      <c r="H20" s="15">
        <f t="shared" si="6"/>
        <v>-0.32273182889496932</v>
      </c>
      <c r="I20" s="16">
        <v>2750</v>
      </c>
      <c r="J20" s="15">
        <f t="shared" si="2"/>
        <v>0.10000000000000009</v>
      </c>
      <c r="K20" s="16">
        <v>3025</v>
      </c>
      <c r="L20" s="15">
        <f t="shared" si="3"/>
        <v>0.10000000000000009</v>
      </c>
    </row>
    <row r="21" spans="1:12" ht="61.5" customHeight="1">
      <c r="A21" s="12" t="s">
        <v>13</v>
      </c>
      <c r="B21" s="13">
        <v>756.9</v>
      </c>
      <c r="C21" s="14">
        <v>700</v>
      </c>
      <c r="D21" s="14">
        <v>1210.9000000000001</v>
      </c>
      <c r="E21" s="15">
        <f t="shared" si="5"/>
        <v>0.59981503501123012</v>
      </c>
      <c r="F21" s="16">
        <v>900</v>
      </c>
      <c r="G21" s="21">
        <f t="shared" si="4"/>
        <v>0.28571428571428581</v>
      </c>
      <c r="H21" s="15">
        <f t="shared" si="6"/>
        <v>-0.25675117681063675</v>
      </c>
      <c r="I21" s="16">
        <v>990</v>
      </c>
      <c r="J21" s="15">
        <f t="shared" si="2"/>
        <v>0.10000000000000009</v>
      </c>
      <c r="K21" s="16">
        <v>1089</v>
      </c>
      <c r="L21" s="15">
        <f t="shared" si="3"/>
        <v>0.10000000000000009</v>
      </c>
    </row>
    <row r="22" spans="1:12" ht="39.6" customHeight="1">
      <c r="A22" s="12" t="s">
        <v>14</v>
      </c>
      <c r="B22" s="13">
        <v>331.9</v>
      </c>
      <c r="C22" s="14">
        <v>0</v>
      </c>
      <c r="D22" s="14">
        <v>150.80000000000001</v>
      </c>
      <c r="E22" s="15">
        <f t="shared" si="5"/>
        <v>-0.54564627899969864</v>
      </c>
      <c r="F22" s="16">
        <v>0</v>
      </c>
      <c r="G22" s="21">
        <v>0</v>
      </c>
      <c r="H22" s="15">
        <f t="shared" si="6"/>
        <v>-1</v>
      </c>
      <c r="I22" s="16">
        <v>0</v>
      </c>
      <c r="J22" s="15">
        <v>0</v>
      </c>
      <c r="K22" s="16">
        <v>0</v>
      </c>
      <c r="L22" s="15">
        <v>0</v>
      </c>
    </row>
    <row r="23" spans="1:12" s="1" customFormat="1" ht="18.75">
      <c r="A23" s="7" t="s">
        <v>15</v>
      </c>
      <c r="B23" s="8">
        <v>331168.90000000002</v>
      </c>
      <c r="C23" s="9">
        <v>290343.8</v>
      </c>
      <c r="D23" s="9">
        <v>399701.3</v>
      </c>
      <c r="E23" s="10">
        <f t="shared" si="5"/>
        <v>0.20694092953776755</v>
      </c>
      <c r="F23" s="11">
        <v>279920</v>
      </c>
      <c r="G23" s="20">
        <f t="shared" si="4"/>
        <v>-3.5901575993701251E-2</v>
      </c>
      <c r="H23" s="10">
        <f t="shared" si="6"/>
        <v>-0.29967703382500877</v>
      </c>
      <c r="I23" s="11">
        <v>285132.7</v>
      </c>
      <c r="J23" s="10">
        <f t="shared" si="2"/>
        <v>1.8622106316090292E-2</v>
      </c>
      <c r="K23" s="11">
        <v>299314.59999999998</v>
      </c>
      <c r="L23" s="10">
        <f t="shared" si="3"/>
        <v>4.9737893970070557E-2</v>
      </c>
    </row>
    <row r="24" spans="1:12" s="1" customFormat="1" ht="18.75">
      <c r="A24" s="7" t="s">
        <v>16</v>
      </c>
      <c r="B24" s="8">
        <f>B5+B23</f>
        <v>436570.1</v>
      </c>
      <c r="C24" s="9">
        <f>C5+C23</f>
        <v>386671.8</v>
      </c>
      <c r="D24" s="9">
        <f>D5+D23</f>
        <v>497119.8</v>
      </c>
      <c r="E24" s="10">
        <f t="shared" si="5"/>
        <v>0.13869410662800785</v>
      </c>
      <c r="F24" s="11">
        <f>F5+F23</f>
        <v>377827.4</v>
      </c>
      <c r="G24" s="20">
        <f t="shared" si="4"/>
        <v>-2.2873144615148999E-2</v>
      </c>
      <c r="H24" s="10">
        <f>F24/D24-1</f>
        <v>-0.2399671065204001</v>
      </c>
      <c r="I24" s="11">
        <f>I5+I23</f>
        <v>388034.80000000005</v>
      </c>
      <c r="J24" s="10">
        <f t="shared" si="2"/>
        <v>2.7016039599033981E-2</v>
      </c>
      <c r="K24" s="11">
        <f>K5+K23</f>
        <v>406345.8</v>
      </c>
      <c r="L24" s="10">
        <f t="shared" si="3"/>
        <v>4.7189066547639325E-2</v>
      </c>
    </row>
  </sheetData>
  <mergeCells count="2">
    <mergeCell ref="A2:L2"/>
    <mergeCell ref="A1:M1"/>
  </mergeCells>
  <phoneticPr fontId="6" type="noConversion"/>
  <pageMargins left="0.15166666666666667" right="5.1562499999999997E-2" top="3.0624999999999999E-2" bottom="0.31496062992125984" header="0.31496062992125984" footer="0.31496062992125984"/>
  <pageSetup paperSize="9" scale="45" fitToHeight="0" orientation="landscape" r:id="rId1"/>
  <headerFooter differentFirst="1">
    <oddHeader>&amp;C&amp;P</oddHeader>
  </headerFooter>
  <rowBreaks count="1" manualBreakCount="1">
    <brk id="1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H50"/>
  <sheetViews>
    <sheetView topLeftCell="A10" workbookViewId="0">
      <selection activeCell="E15" sqref="E15"/>
    </sheetView>
  </sheetViews>
  <sheetFormatPr defaultRowHeight="15.75"/>
  <cols>
    <col min="2" max="2" width="23.375" customWidth="1"/>
    <col min="3" max="3" width="14.125" style="17" customWidth="1"/>
    <col min="6" max="6" width="20.625" customWidth="1"/>
    <col min="7" max="7" width="13.5" style="17" bestFit="1" customWidth="1"/>
    <col min="8" max="8" width="9" style="17"/>
  </cols>
  <sheetData>
    <row r="4" spans="1:7">
      <c r="A4" t="s">
        <v>31</v>
      </c>
      <c r="E4" t="s">
        <v>31</v>
      </c>
    </row>
    <row r="5" spans="1:7">
      <c r="A5" t="s">
        <v>32</v>
      </c>
      <c r="E5" t="s">
        <v>32</v>
      </c>
    </row>
    <row r="6" spans="1:7">
      <c r="A6" t="s">
        <v>33</v>
      </c>
      <c r="E6" t="s">
        <v>33</v>
      </c>
    </row>
    <row r="7" spans="1:7">
      <c r="A7" t="s">
        <v>34</v>
      </c>
      <c r="E7" t="s">
        <v>45</v>
      </c>
    </row>
    <row r="9" spans="1:7">
      <c r="A9" t="s">
        <v>35</v>
      </c>
      <c r="E9" t="s">
        <v>78</v>
      </c>
    </row>
    <row r="10" spans="1:7">
      <c r="A10" t="s">
        <v>36</v>
      </c>
      <c r="E10" t="s">
        <v>36</v>
      </c>
    </row>
    <row r="12" spans="1:7">
      <c r="A12" t="s">
        <v>37</v>
      </c>
      <c r="E12" t="s">
        <v>37</v>
      </c>
    </row>
    <row r="14" spans="1:7">
      <c r="B14" t="s">
        <v>38</v>
      </c>
      <c r="C14" s="17" t="s">
        <v>39</v>
      </c>
      <c r="F14" t="s">
        <v>38</v>
      </c>
      <c r="G14" s="17" t="s">
        <v>46</v>
      </c>
    </row>
    <row r="15" spans="1:7">
      <c r="A15" t="s">
        <v>47</v>
      </c>
      <c r="B15" t="s">
        <v>48</v>
      </c>
      <c r="C15" s="17">
        <v>1326500</v>
      </c>
      <c r="E15" t="s">
        <v>51</v>
      </c>
      <c r="F15" t="s">
        <v>79</v>
      </c>
      <c r="G15" s="17">
        <v>5500700</v>
      </c>
    </row>
    <row r="16" spans="1:7">
      <c r="A16" t="s">
        <v>49</v>
      </c>
      <c r="B16" t="s">
        <v>50</v>
      </c>
      <c r="C16" s="17">
        <v>693600</v>
      </c>
      <c r="E16" t="s">
        <v>51</v>
      </c>
      <c r="F16" t="s">
        <v>80</v>
      </c>
      <c r="G16" s="17">
        <v>511600</v>
      </c>
    </row>
    <row r="17" spans="1:7">
      <c r="A17" t="s">
        <v>51</v>
      </c>
      <c r="B17" t="s">
        <v>52</v>
      </c>
      <c r="C17" s="17">
        <v>511600</v>
      </c>
      <c r="E17" t="s">
        <v>51</v>
      </c>
      <c r="F17" t="s">
        <v>81</v>
      </c>
      <c r="G17" s="17">
        <v>127900</v>
      </c>
    </row>
    <row r="18" spans="1:7">
      <c r="A18" t="s">
        <v>51</v>
      </c>
      <c r="B18" t="s">
        <v>53</v>
      </c>
      <c r="C18" s="17">
        <v>80303</v>
      </c>
      <c r="E18" t="s">
        <v>51</v>
      </c>
      <c r="F18" t="s">
        <v>82</v>
      </c>
      <c r="G18" s="17">
        <v>1727400</v>
      </c>
    </row>
    <row r="19" spans="1:7">
      <c r="A19" t="s">
        <v>51</v>
      </c>
      <c r="B19" t="s">
        <v>54</v>
      </c>
      <c r="C19" s="17">
        <v>75600</v>
      </c>
      <c r="E19" t="s">
        <v>51</v>
      </c>
      <c r="F19" t="s">
        <v>83</v>
      </c>
      <c r="G19" s="17">
        <v>41385100</v>
      </c>
    </row>
    <row r="20" spans="1:7">
      <c r="A20" t="s">
        <v>51</v>
      </c>
      <c r="B20" t="s">
        <v>55</v>
      </c>
      <c r="C20" s="17">
        <v>108900</v>
      </c>
      <c r="E20" t="s">
        <v>51</v>
      </c>
      <c r="F20" t="s">
        <v>84</v>
      </c>
      <c r="G20" s="17">
        <v>587000</v>
      </c>
    </row>
    <row r="21" spans="1:7">
      <c r="A21" t="s">
        <v>51</v>
      </c>
      <c r="B21" t="s">
        <v>56</v>
      </c>
      <c r="C21" s="17">
        <v>1422049.15</v>
      </c>
      <c r="E21" t="s">
        <v>51</v>
      </c>
      <c r="F21" t="s">
        <v>85</v>
      </c>
      <c r="G21" s="17">
        <v>155952600</v>
      </c>
    </row>
    <row r="22" spans="1:7">
      <c r="A22" t="s">
        <v>51</v>
      </c>
      <c r="B22" t="s">
        <v>57</v>
      </c>
      <c r="C22" s="17">
        <v>50000</v>
      </c>
      <c r="E22" t="s">
        <v>51</v>
      </c>
      <c r="F22" t="s">
        <v>86</v>
      </c>
      <c r="G22" s="17">
        <v>2731000</v>
      </c>
    </row>
    <row r="23" spans="1:7">
      <c r="A23" t="s">
        <v>51</v>
      </c>
      <c r="B23" t="s">
        <v>58</v>
      </c>
      <c r="C23" s="17">
        <v>888930</v>
      </c>
      <c r="E23" t="s">
        <v>51</v>
      </c>
      <c r="F23" t="s">
        <v>87</v>
      </c>
      <c r="G23" s="17">
        <v>200000</v>
      </c>
    </row>
    <row r="24" spans="1:7">
      <c r="A24" t="s">
        <v>51</v>
      </c>
      <c r="B24" t="s">
        <v>59</v>
      </c>
      <c r="C24" s="17">
        <v>277200</v>
      </c>
      <c r="E24" t="s">
        <v>51</v>
      </c>
      <c r="F24" t="s">
        <v>88</v>
      </c>
      <c r="G24" s="17">
        <v>4546500</v>
      </c>
    </row>
    <row r="25" spans="1:7">
      <c r="A25" t="s">
        <v>51</v>
      </c>
      <c r="B25" t="s">
        <v>60</v>
      </c>
      <c r="C25" s="17">
        <v>4661728</v>
      </c>
      <c r="E25" t="s">
        <v>51</v>
      </c>
      <c r="F25" t="s">
        <v>89</v>
      </c>
      <c r="G25" s="17">
        <v>1255022</v>
      </c>
    </row>
    <row r="26" spans="1:7">
      <c r="A26" t="s">
        <v>51</v>
      </c>
      <c r="B26" t="s">
        <v>61</v>
      </c>
      <c r="C26" s="17">
        <v>43311000</v>
      </c>
      <c r="E26" t="s">
        <v>51</v>
      </c>
      <c r="F26" t="s">
        <v>90</v>
      </c>
      <c r="G26" s="17">
        <v>360000</v>
      </c>
    </row>
    <row r="27" spans="1:7">
      <c r="A27" t="s">
        <v>51</v>
      </c>
      <c r="B27" t="s">
        <v>62</v>
      </c>
      <c r="C27" s="17">
        <v>665000</v>
      </c>
      <c r="E27" t="s">
        <v>51</v>
      </c>
      <c r="F27" t="s">
        <v>91</v>
      </c>
      <c r="G27" s="17">
        <v>768500</v>
      </c>
    </row>
    <row r="28" spans="1:7">
      <c r="A28" t="s">
        <v>51</v>
      </c>
      <c r="B28" t="s">
        <v>63</v>
      </c>
      <c r="C28" s="17">
        <v>151516400</v>
      </c>
      <c r="E28" t="s">
        <v>51</v>
      </c>
      <c r="F28" t="s">
        <v>92</v>
      </c>
      <c r="G28" s="17">
        <v>671500</v>
      </c>
    </row>
    <row r="29" spans="1:7">
      <c r="A29" t="s">
        <v>51</v>
      </c>
      <c r="B29" t="s">
        <v>64</v>
      </c>
      <c r="C29" s="17">
        <v>2728000</v>
      </c>
      <c r="E29" t="s">
        <v>51</v>
      </c>
      <c r="F29" t="s">
        <v>93</v>
      </c>
      <c r="G29" s="17">
        <v>2625900</v>
      </c>
    </row>
    <row r="30" spans="1:7">
      <c r="A30" t="s">
        <v>51</v>
      </c>
      <c r="B30" t="s">
        <v>65</v>
      </c>
      <c r="C30" s="17">
        <v>4629200</v>
      </c>
      <c r="E30" t="s">
        <v>68</v>
      </c>
      <c r="F30" t="s">
        <v>94</v>
      </c>
      <c r="G30" s="17">
        <v>18953400</v>
      </c>
    </row>
    <row r="31" spans="1:7">
      <c r="A31" t="s">
        <v>51</v>
      </c>
      <c r="B31" t="s">
        <v>66</v>
      </c>
      <c r="C31" s="17">
        <v>768420</v>
      </c>
      <c r="E31" t="s">
        <v>72</v>
      </c>
      <c r="F31" t="s">
        <v>95</v>
      </c>
      <c r="G31" s="17">
        <v>3233900</v>
      </c>
    </row>
    <row r="32" spans="1:7">
      <c r="A32" t="s">
        <v>51</v>
      </c>
      <c r="B32" t="s">
        <v>67</v>
      </c>
      <c r="C32" s="17">
        <v>2635500</v>
      </c>
      <c r="E32" t="s">
        <v>74</v>
      </c>
      <c r="F32" t="s">
        <v>96</v>
      </c>
      <c r="G32" s="17">
        <v>7639402.7699999996</v>
      </c>
    </row>
    <row r="33" spans="1:7">
      <c r="A33" t="s">
        <v>68</v>
      </c>
      <c r="B33" t="s">
        <v>69</v>
      </c>
      <c r="C33" s="17">
        <v>5980196</v>
      </c>
      <c r="E33" t="s">
        <v>47</v>
      </c>
      <c r="F33" t="s">
        <v>97</v>
      </c>
      <c r="G33" s="17">
        <v>1319700</v>
      </c>
    </row>
    <row r="34" spans="1:7">
      <c r="A34" t="s">
        <v>68</v>
      </c>
      <c r="B34" t="s">
        <v>70</v>
      </c>
      <c r="C34" s="17">
        <v>9857906</v>
      </c>
      <c r="E34" t="s">
        <v>49</v>
      </c>
      <c r="F34" t="s">
        <v>98</v>
      </c>
      <c r="G34" s="17">
        <v>661900</v>
      </c>
    </row>
    <row r="35" spans="1:7">
      <c r="A35" t="s">
        <v>68</v>
      </c>
      <c r="B35" t="s">
        <v>71</v>
      </c>
      <c r="C35" s="17">
        <v>3120331</v>
      </c>
    </row>
    <row r="36" spans="1:7">
      <c r="A36" t="s">
        <v>72</v>
      </c>
      <c r="B36" t="s">
        <v>73</v>
      </c>
      <c r="C36" s="17">
        <v>3625300</v>
      </c>
    </row>
    <row r="37" spans="1:7">
      <c r="A37" t="s">
        <v>74</v>
      </c>
      <c r="B37" t="s">
        <v>75</v>
      </c>
      <c r="C37" s="17">
        <v>8103879</v>
      </c>
      <c r="E37" t="s">
        <v>40</v>
      </c>
    </row>
    <row r="38" spans="1:7">
      <c r="A38" t="s">
        <v>76</v>
      </c>
      <c r="B38" t="s">
        <v>77</v>
      </c>
      <c r="C38" s="17">
        <v>1095987.3700000001</v>
      </c>
    </row>
    <row r="39" spans="1:7">
      <c r="E39" t="s">
        <v>41</v>
      </c>
    </row>
    <row r="40" spans="1:7">
      <c r="E40" t="s">
        <v>42</v>
      </c>
    </row>
    <row r="41" spans="1:7">
      <c r="A41" t="s">
        <v>40</v>
      </c>
    </row>
    <row r="42" spans="1:7">
      <c r="E42" t="s">
        <v>43</v>
      </c>
    </row>
    <row r="43" spans="1:7">
      <c r="A43" t="s">
        <v>41</v>
      </c>
    </row>
    <row r="44" spans="1:7">
      <c r="A44" t="s">
        <v>42</v>
      </c>
    </row>
    <row r="46" spans="1:7">
      <c r="A46" t="s">
        <v>43</v>
      </c>
      <c r="E46" t="s">
        <v>44</v>
      </c>
    </row>
    <row r="50" spans="1:1">
      <c r="A50" t="s">
        <v>44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Свод_Дох_вид</vt:lpstr>
      <vt:lpstr>Лист1</vt:lpstr>
      <vt:lpstr>Свод_Дох_вид!Заголовки_для_печати</vt:lpstr>
      <vt:lpstr>Свод_Дох_вид!Область_печати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Шитова Ольга Геннадьевна</dc:creator>
  <cp:lastModifiedBy>Шитова Ольга</cp:lastModifiedBy>
  <cp:lastPrinted>2017-12-12T10:37:15Z</cp:lastPrinted>
  <dcterms:created xsi:type="dcterms:W3CDTF">2015-04-28T09:53:59Z</dcterms:created>
  <dcterms:modified xsi:type="dcterms:W3CDTF">2017-12-28T04:19:04Z</dcterms:modified>
</cp:coreProperties>
</file>