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Лист1!$10:$10</definedName>
  </definedNames>
  <calcPr calcId="144525"/>
</workbook>
</file>

<file path=xl/calcChain.xml><?xml version="1.0" encoding="utf-8"?>
<calcChain xmlns="http://schemas.openxmlformats.org/spreadsheetml/2006/main">
  <c r="C11" i="1" l="1"/>
  <c r="D12" i="1"/>
  <c r="F32" i="1" l="1"/>
  <c r="F34" i="1"/>
  <c r="E34" i="1"/>
  <c r="D33" i="1"/>
  <c r="C33" i="1"/>
  <c r="F33" i="1" l="1"/>
  <c r="E33" i="1"/>
  <c r="C12" i="1"/>
  <c r="F16" i="1" l="1"/>
  <c r="E16" i="1"/>
  <c r="E17" i="1" l="1"/>
  <c r="F17" i="1"/>
  <c r="C52" i="1"/>
  <c r="C50" i="1"/>
  <c r="C48" i="1"/>
  <c r="C44" i="1"/>
  <c r="C41" i="1"/>
  <c r="C35" i="1"/>
  <c r="C28" i="1"/>
  <c r="C21" i="1"/>
  <c r="C24" i="1"/>
  <c r="C19" i="1"/>
  <c r="D52" i="1"/>
  <c r="D50" i="1"/>
  <c r="D48" i="1"/>
  <c r="D44" i="1"/>
  <c r="D41" i="1"/>
  <c r="D35" i="1"/>
  <c r="D28" i="1"/>
  <c r="D24" i="1"/>
  <c r="D21" i="1"/>
  <c r="D19" i="1"/>
  <c r="D11" i="1" l="1"/>
  <c r="E55" i="1"/>
  <c r="F55" i="1"/>
  <c r="E29" i="1"/>
  <c r="F29" i="1"/>
  <c r="E30" i="1"/>
  <c r="F30" i="1"/>
  <c r="F12" i="1" l="1"/>
  <c r="F13" i="1"/>
  <c r="F14" i="1"/>
  <c r="F15" i="1"/>
  <c r="F18" i="1"/>
  <c r="F19" i="1"/>
  <c r="F20" i="1"/>
  <c r="F21" i="1"/>
  <c r="F22" i="1"/>
  <c r="F24" i="1"/>
  <c r="F25" i="1"/>
  <c r="F26" i="1"/>
  <c r="F27" i="1"/>
  <c r="F28" i="1"/>
  <c r="F31" i="1"/>
  <c r="F35" i="1"/>
  <c r="F36" i="1"/>
  <c r="F37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11" i="1"/>
  <c r="E12" i="1"/>
  <c r="E13" i="1"/>
  <c r="E14" i="1"/>
  <c r="E15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11" i="1"/>
</calcChain>
</file>

<file path=xl/sharedStrings.xml><?xml version="1.0" encoding="utf-8"?>
<sst xmlns="http://schemas.openxmlformats.org/spreadsheetml/2006/main" count="104" uniqueCount="103">
  <si>
    <t/>
  </si>
  <si>
    <t>Ед.Изм.: тыс.руб.</t>
  </si>
  <si>
    <t>КБК</t>
  </si>
  <si>
    <t>\\\\\\\\\\\\\ \</t>
  </si>
  <si>
    <t>ОБЩЕГОСУДАРСТВЕННЫЕ ВОПРОСЫ</t>
  </si>
  <si>
    <t>\0100\\\\\\\\\\\\ \</t>
  </si>
  <si>
    <t>Функционирование высшего должностного лица субъекта Российской Федерации и муниципального образования</t>
  </si>
  <si>
    <t>\0102\\\\\\\\\\\\ \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</si>
  <si>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</si>
  <si>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\0103\\\\\\\\\\\\ \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</si>
  <si>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</si>
  <si>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\0104\\\\\\\\\\\\ \</t>
  </si>
  <si>
    <t>Другие общегосударственные вопросы</t>
  </si>
  <si>
    <t>\0113\\\\\\\\\\\\ \</t>
  </si>
  <si>
    <t>НАЦИОНАЛЬНАЯ ОБОРОНА</t>
  </si>
  <si>
    <t>\0200\\\\\\\\\\\\ \</t>
  </si>
  <si>
    <t>Мобилизационная и вневойсковая подготовка</t>
  </si>
  <si>
    <t>\0203\\\\\\\\\\\\ \</t>
  </si>
  <si>
    <t>НАЦИОНАЛЬНАЯ БЕЗОПАСНОСТЬ И ПРАВООХРАНИТЕЛЬНАЯ ДЕЯТЕЛЬНОСТЬ</t>
  </si>
  <si>
    <t>\0300\\\\\\\\\\\\ \</t>
  </si>
  <si>
    <t>Защита населения и территории от чрезвычайных ситуаций природного и техногенного характера, гражданская оборона</t>
  </si>
  <si>
    <t>\0309\\\\\\\\\\\\ \</t>
  </si>
  <si>
    <t>НАЦИОНАЛЬНАЯ ЭКОНОМИКА</t>
  </si>
  <si>
    <t>\0400\\\\\\\\\\\\ \</t>
  </si>
  <si>
    <t>Сельское хозяйство и рыболовство</t>
  </si>
  <si>
    <t>\0405\\\\\\\\\\\\ \</t>
  </si>
  <si>
    <t>Дорожное хозяйство (дорожные фонды)</t>
  </si>
  <si>
    <t>\0409\\\\\\\\\\\\ \</t>
  </si>
  <si>
    <t>Другие вопросы в области национальной экономики</t>
  </si>
  <si>
    <t>\0412\\\\\\\\\\\\ \</t>
  </si>
  <si>
    <t>ЖИЛИЩНО-КОММУНАЛЬНОЕ ХОЗЯЙСТВО</t>
  </si>
  <si>
    <t>\0500\\\\\\\\\\\\ \</t>
  </si>
  <si>
    <t>Коммунальное хозяйство</t>
  </si>
  <si>
    <t>\0502\\\\\\\\\\\\ \</t>
  </si>
  <si>
    <t>Благоустройство</t>
  </si>
  <si>
    <t>\0503\\\\\\\\\\\\ \</t>
  </si>
  <si>
    <t>Другие вопросы в области жилищно-коммунального хозяйства</t>
  </si>
  <si>
    <t>\0505\\\\\\\\\\\\ \</t>
  </si>
  <si>
    <t>ОБРАЗОВАНИЕ</t>
  </si>
  <si>
    <t>\0700\\\\\\\\\\\\ \</t>
  </si>
  <si>
    <t>Дошкольное образование</t>
  </si>
  <si>
    <t>\0701\\\\\\\\\\\\ \</t>
  </si>
  <si>
    <t>Общее образование</t>
  </si>
  <si>
    <t>\0702\\\\\\\\\\\\ \</t>
  </si>
  <si>
    <t>Молодежная политика и оздоровление детей</t>
  </si>
  <si>
    <t>\0707\\\\\\\\\\\\ \</t>
  </si>
  <si>
    <t>Другие вопросы в области образования</t>
  </si>
  <si>
    <t>\0709\\\\\\\\\\\\ \</t>
  </si>
  <si>
    <t>КУЛЬТУРА, КИНЕМАТОГРАФИЯ</t>
  </si>
  <si>
    <t>\0800\\\\\\\\\\\\ \</t>
  </si>
  <si>
    <t>Культура</t>
  </si>
  <si>
    <t>\0801\\\\\\\\\\\\ \</t>
  </si>
  <si>
    <t>Другие вопросы в области культуры, кинематографии</t>
  </si>
  <si>
    <t>\0804\\\\\\\\\\\\ \</t>
  </si>
  <si>
    <t>СОЦИАЛЬНАЯ ПОЛИТИКА</t>
  </si>
  <si>
    <t>\1000\\\\\\\\\\\\ \</t>
  </si>
  <si>
    <t>Пенсионное обеспечение</t>
  </si>
  <si>
    <t>\1001\\\\\\\\\\\\ \</t>
  </si>
  <si>
    <t>Социальное обеспечение населения</t>
  </si>
  <si>
    <t>\1003\\\\\\\\\\\\ \</t>
  </si>
  <si>
    <t>Охрана семьи и детства</t>
  </si>
  <si>
    <t>\1004\\\\\\\\\\\\ \</t>
  </si>
  <si>
    <t>ФИЗИЧЕСКАЯ КУЛЬТУРА И СПОРТ</t>
  </si>
  <si>
    <t>\1100\\\\\\\\\\\\ \</t>
  </si>
  <si>
    <t>Физическая культура</t>
  </si>
  <si>
    <t>\1101\\\\\\\\\\\\ \</t>
  </si>
  <si>
    <t>СРЕДСТВА МАССОВОЙ ИНФОРМАЦИИ</t>
  </si>
  <si>
    <t>\1200\\\\\\\\\\\\ \</t>
  </si>
  <si>
    <t>Периодическая печать и издательства</t>
  </si>
  <si>
    <t>\1202\\\\\\\\\\\\ \</t>
  </si>
  <si>
    <t>МЕЖБЮДЖЕТНЫЕ ТРАНСФЕРТЫ ОБЩЕГО ХАРАКТЕРА БЮДЖЕТАМ БЮДЖЕТНОЙ СИСТЕМЫ РОССИЙСКОЙ ФЕДЕРАЦИИ</t>
  </si>
  <si>
    <t>\1400\\\\\\\\\\\\ \</t>
  </si>
  <si>
    <t>Дотации на выравнивание бюджетной обеспеченности субъектов Российской Федерации и муниципальных образований</t>
  </si>
  <si>
    <t>\1401\\\\\\\\\\\\ \</t>
  </si>
  <si>
    <t>Иные дотации</t>
  </si>
  <si>
    <t>\1402\\\\\\\\\\\\ \</t>
  </si>
  <si>
    <t>\0310\\\\\\\\\\\\ \</t>
  </si>
  <si>
    <t>Обеспечение пожаной безопасности</t>
  </si>
  <si>
    <t>Отклонение от прошлого года</t>
  </si>
  <si>
    <t>муниципального района Зилаирский район Республики Башкортостан</t>
  </si>
  <si>
    <t>в сравнении с аналогичным периодом прошлого года</t>
  </si>
  <si>
    <t xml:space="preserve"> об исполнении консолидированного бюджета</t>
  </si>
  <si>
    <t>Сведения</t>
  </si>
  <si>
    <t>Наименование</t>
  </si>
  <si>
    <t>ВСЕГО РАСХОДОВ</t>
  </si>
  <si>
    <t>прирост(+), снижение(-) к прошлому году,%</t>
  </si>
  <si>
    <t>\0501\\\\\\\\\\\\ \</t>
  </si>
  <si>
    <t>\1403\\\\\\\\\\\\ \</t>
  </si>
  <si>
    <t>Жилищное хозяйство</t>
  </si>
  <si>
    <t>Прочие межбюджетные трансферты общего характера</t>
  </si>
  <si>
    <t>\0703\\\\\\\\\\\\ \</t>
  </si>
  <si>
    <t>Доплнительное образование детей</t>
  </si>
  <si>
    <t>\0107\\\\\\\\\\\\ \</t>
  </si>
  <si>
    <t>Обеспечение проведения выборов и референдумов</t>
  </si>
  <si>
    <t>\0105\\\\\\\\\\\\ \</t>
  </si>
  <si>
    <t>Судебная система</t>
  </si>
  <si>
    <t>ОХРАНА ОКРУЖАЮЩЕЙ СРЕДЫ</t>
  </si>
  <si>
    <t>\0600\\\\\\\\\\\\ \</t>
  </si>
  <si>
    <t>\0605\\\\\\\\\\\\ \</t>
  </si>
  <si>
    <t>Другие вопросы в области охраны  окружающей среды</t>
  </si>
  <si>
    <t>за  3 квартал 2019, 2020 гг.</t>
  </si>
  <si>
    <t>Исполнение за 3 квартал           2019 года</t>
  </si>
  <si>
    <t>Исполнение за           3 квартал         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</si>
</sst>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2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2" fillId="2" borderId="3" xfId="0" quotePrefix="1" applyNumberFormat="1" applyFont="1" applyFill="1" applyBorder="1" applyAlignment="1">
      <alignment horizontal="left" vertical="center" shrinkToFit="1"/>
    </xf>
    <xf numFmtId="49" fontId="3" fillId="3" borderId="3" xfId="0" quotePrefix="1" applyNumberFormat="1" applyFont="1" applyFill="1" applyBorder="1" applyAlignment="1">
      <alignment horizontal="left" vertical="center" shrinkToFit="1"/>
    </xf>
    <xf numFmtId="49" fontId="0" fillId="0" borderId="3" xfId="0" quotePrefix="1" applyNumberFormat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top" wrapText="1"/>
    </xf>
    <xf numFmtId="164" fontId="5" fillId="2" borderId="1" xfId="1" applyNumberFormat="1" applyFont="1" applyFill="1" applyBorder="1"/>
    <xf numFmtId="164" fontId="2" fillId="2" borderId="4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5" fillId="3" borderId="1" xfId="1" applyNumberFormat="1" applyFont="1" applyFill="1" applyBorder="1"/>
    <xf numFmtId="164" fontId="3" fillId="3" borderId="4" xfId="1" applyNumberFormat="1" applyFont="1" applyFill="1" applyBorder="1" applyAlignment="1">
      <alignment horizontal="right"/>
    </xf>
    <xf numFmtId="164" fontId="3" fillId="3" borderId="1" xfId="1" applyNumberFormat="1" applyFont="1" applyFill="1" applyBorder="1" applyAlignment="1">
      <alignment horizontal="right"/>
    </xf>
    <xf numFmtId="164" fontId="4" fillId="0" borderId="1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164" fontId="1" fillId="0" borderId="4" xfId="1" applyNumberFormat="1" applyFont="1" applyFill="1" applyBorder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0" fontId="0" fillId="0" borderId="1" xfId="0" applyBorder="1"/>
    <xf numFmtId="0" fontId="3" fillId="4" borderId="1" xfId="0" applyFont="1" applyFill="1" applyBorder="1" applyAlignment="1">
      <alignment horizontal="left" vertical="top" wrapText="1"/>
    </xf>
    <xf numFmtId="49" fontId="0" fillId="4" borderId="3" xfId="0" quotePrefix="1" applyNumberFormat="1" applyFill="1" applyBorder="1" applyAlignment="1">
      <alignment horizontal="left" vertical="center" shrinkToFit="1"/>
    </xf>
    <xf numFmtId="164" fontId="0" fillId="4" borderId="4" xfId="1" applyNumberFormat="1" applyFont="1" applyFill="1" applyBorder="1" applyAlignment="1">
      <alignment horizontal="right"/>
    </xf>
    <xf numFmtId="164" fontId="0" fillId="4" borderId="1" xfId="1" applyNumberFormat="1" applyFont="1" applyFill="1" applyBorder="1" applyAlignment="1">
      <alignment horizontal="right"/>
    </xf>
    <xf numFmtId="164" fontId="5" fillId="4" borderId="1" xfId="1" applyNumberFormat="1" applyFont="1" applyFill="1" applyBorder="1"/>
    <xf numFmtId="49" fontId="2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workbookViewId="0">
      <selection activeCell="I18" sqref="I18"/>
    </sheetView>
  </sheetViews>
  <sheetFormatPr defaultRowHeight="15" x14ac:dyDescent="0.25"/>
  <cols>
    <col min="1" max="1" width="59.5703125" customWidth="1"/>
    <col min="2" max="2" width="17.5703125" customWidth="1"/>
    <col min="3" max="3" width="14.42578125" customWidth="1"/>
    <col min="4" max="4" width="16.28515625" customWidth="1"/>
    <col min="5" max="5" width="16.42578125" customWidth="1"/>
    <col min="6" max="6" width="14" customWidth="1"/>
  </cols>
  <sheetData>
    <row r="1" spans="1:7" x14ac:dyDescent="0.25">
      <c r="A1" s="29"/>
      <c r="B1" s="30"/>
      <c r="C1" s="30"/>
    </row>
    <row r="2" spans="1:7" x14ac:dyDescent="0.25">
      <c r="A2" s="29" t="s">
        <v>0</v>
      </c>
      <c r="B2" s="30"/>
      <c r="C2" s="30"/>
    </row>
    <row r="3" spans="1:7" x14ac:dyDescent="0.25">
      <c r="A3" s="31" t="s">
        <v>82</v>
      </c>
      <c r="B3" s="31"/>
      <c r="C3" s="31"/>
      <c r="D3" s="31"/>
      <c r="E3" s="31"/>
      <c r="F3" s="31"/>
    </row>
    <row r="4" spans="1:7" x14ac:dyDescent="0.25">
      <c r="A4" s="31" t="s">
        <v>81</v>
      </c>
      <c r="B4" s="31"/>
      <c r="C4" s="31"/>
      <c r="D4" s="31"/>
      <c r="E4" s="31"/>
      <c r="F4" s="31"/>
    </row>
    <row r="5" spans="1:7" x14ac:dyDescent="0.25">
      <c r="A5" s="31" t="s">
        <v>79</v>
      </c>
      <c r="B5" s="31"/>
      <c r="C5" s="31"/>
      <c r="D5" s="31"/>
      <c r="E5" s="31"/>
      <c r="F5" s="31"/>
    </row>
    <row r="6" spans="1:7" x14ac:dyDescent="0.25">
      <c r="A6" s="31" t="s">
        <v>80</v>
      </c>
      <c r="B6" s="31"/>
      <c r="C6" s="31"/>
      <c r="D6" s="31"/>
      <c r="E6" s="31"/>
      <c r="F6" s="31"/>
    </row>
    <row r="7" spans="1:7" x14ac:dyDescent="0.25">
      <c r="A7" s="31" t="s">
        <v>100</v>
      </c>
      <c r="B7" s="31"/>
      <c r="C7" s="31"/>
      <c r="D7" s="31"/>
      <c r="E7" s="31"/>
      <c r="F7" s="31"/>
    </row>
    <row r="8" spans="1:7" x14ac:dyDescent="0.25">
      <c r="A8" s="31" t="s">
        <v>0</v>
      </c>
      <c r="B8" s="32"/>
      <c r="C8" s="32"/>
    </row>
    <row r="9" spans="1:7" x14ac:dyDescent="0.25">
      <c r="A9" s="28" t="s">
        <v>1</v>
      </c>
      <c r="B9" s="28"/>
      <c r="C9" s="28"/>
      <c r="D9" s="28"/>
      <c r="E9" s="28"/>
      <c r="F9" s="28"/>
    </row>
    <row r="10" spans="1:7" ht="60" customHeight="1" x14ac:dyDescent="0.25">
      <c r="A10" s="1" t="s">
        <v>83</v>
      </c>
      <c r="B10" s="1" t="s">
        <v>2</v>
      </c>
      <c r="C10" s="1" t="s">
        <v>101</v>
      </c>
      <c r="D10" s="1" t="s">
        <v>102</v>
      </c>
      <c r="E10" s="3" t="s">
        <v>78</v>
      </c>
      <c r="F10" s="3" t="s">
        <v>85</v>
      </c>
    </row>
    <row r="11" spans="1:7" ht="15.75" x14ac:dyDescent="0.25">
      <c r="A11" s="5" t="s">
        <v>84</v>
      </c>
      <c r="B11" s="7" t="s">
        <v>3</v>
      </c>
      <c r="C11" s="11">
        <f>C12+C19+C21+C24+C28+C35+C41+C44+C48+C50+C52+C33+C17</f>
        <v>454632.3</v>
      </c>
      <c r="D11" s="11">
        <f>D12+D19+D21+D24+D28+D35+D41+D44+D48+D50+D52+D33</f>
        <v>456068.5</v>
      </c>
      <c r="E11" s="12">
        <f>D11-C11</f>
        <v>1436.2000000000116</v>
      </c>
      <c r="F11" s="13">
        <f>D11/C11*100-100</f>
        <v>0.31590364344988586</v>
      </c>
      <c r="G11" s="4"/>
    </row>
    <row r="12" spans="1:7" ht="15.75" x14ac:dyDescent="0.25">
      <c r="A12" s="6" t="s">
        <v>4</v>
      </c>
      <c r="B12" s="8" t="s">
        <v>5</v>
      </c>
      <c r="C12" s="14">
        <f>C13+C14+C15+C18+C16</f>
        <v>67764.100000000006</v>
      </c>
      <c r="D12" s="14">
        <f>D13+D14+D15+D18+D16+D17</f>
        <v>71305.799999999988</v>
      </c>
      <c r="E12" s="15">
        <f t="shared" ref="E12:E54" si="0">D12-C12</f>
        <v>3541.6999999999825</v>
      </c>
      <c r="F12" s="16">
        <f t="shared" ref="F12:F54" si="1">D12/C12*100-100</f>
        <v>5.2265137440030713</v>
      </c>
    </row>
    <row r="13" spans="1:7" ht="30" x14ac:dyDescent="0.25">
      <c r="A13" s="2" t="s">
        <v>6</v>
      </c>
      <c r="B13" s="9" t="s">
        <v>7</v>
      </c>
      <c r="C13" s="17">
        <v>7500.1</v>
      </c>
      <c r="D13" s="17">
        <v>7703.6</v>
      </c>
      <c r="E13" s="18">
        <f t="shared" si="0"/>
        <v>203.5</v>
      </c>
      <c r="F13" s="19">
        <f t="shared" si="1"/>
        <v>2.7132971560379247</v>
      </c>
    </row>
    <row r="14" spans="1:7" ht="45" x14ac:dyDescent="0.25">
      <c r="A14" s="2" t="s">
        <v>8</v>
      </c>
      <c r="B14" s="9" t="s">
        <v>9</v>
      </c>
      <c r="C14" s="17">
        <v>2892.4</v>
      </c>
      <c r="D14" s="17">
        <v>2996.7</v>
      </c>
      <c r="E14" s="18">
        <f t="shared" si="0"/>
        <v>104.29999999999973</v>
      </c>
      <c r="F14" s="19">
        <f t="shared" si="1"/>
        <v>3.6060019361083988</v>
      </c>
    </row>
    <row r="15" spans="1:7" ht="45" x14ac:dyDescent="0.25">
      <c r="A15" s="2" t="s">
        <v>10</v>
      </c>
      <c r="B15" s="9" t="s">
        <v>11</v>
      </c>
      <c r="C15" s="17">
        <v>55100</v>
      </c>
      <c r="D15" s="17">
        <v>58038.6</v>
      </c>
      <c r="E15" s="18">
        <f t="shared" si="0"/>
        <v>2938.5999999999985</v>
      </c>
      <c r="F15" s="19">
        <f t="shared" si="1"/>
        <v>5.3332123411978074</v>
      </c>
    </row>
    <row r="16" spans="1:7" ht="15.75" x14ac:dyDescent="0.25">
      <c r="A16" s="2" t="s">
        <v>95</v>
      </c>
      <c r="B16" s="9" t="s">
        <v>94</v>
      </c>
      <c r="C16" s="17">
        <v>0</v>
      </c>
      <c r="D16" s="17">
        <v>0</v>
      </c>
      <c r="E16" s="18">
        <f t="shared" si="0"/>
        <v>0</v>
      </c>
      <c r="F16" s="19" t="e">
        <f t="shared" si="1"/>
        <v>#DIV/0!</v>
      </c>
    </row>
    <row r="17" spans="1:6" ht="15.75" x14ac:dyDescent="0.25">
      <c r="A17" s="2" t="s">
        <v>93</v>
      </c>
      <c r="B17" s="9" t="s">
        <v>92</v>
      </c>
      <c r="C17" s="17">
        <v>300</v>
      </c>
      <c r="D17" s="17">
        <v>450</v>
      </c>
      <c r="E17" s="18">
        <f t="shared" si="0"/>
        <v>150</v>
      </c>
      <c r="F17" s="19">
        <f t="shared" si="1"/>
        <v>50</v>
      </c>
    </row>
    <row r="18" spans="1:6" ht="15.75" x14ac:dyDescent="0.25">
      <c r="A18" s="2" t="s">
        <v>12</v>
      </c>
      <c r="B18" s="9" t="s">
        <v>13</v>
      </c>
      <c r="C18" s="17">
        <v>2271.6</v>
      </c>
      <c r="D18" s="17">
        <v>2116.9</v>
      </c>
      <c r="E18" s="18">
        <f t="shared" si="0"/>
        <v>-154.69999999999982</v>
      </c>
      <c r="F18" s="19">
        <f t="shared" si="1"/>
        <v>-6.8101778482127031</v>
      </c>
    </row>
    <row r="19" spans="1:6" ht="15.75" x14ac:dyDescent="0.25">
      <c r="A19" s="6" t="s">
        <v>14</v>
      </c>
      <c r="B19" s="8" t="s">
        <v>15</v>
      </c>
      <c r="C19" s="14">
        <f>C20</f>
        <v>1696.8</v>
      </c>
      <c r="D19" s="14">
        <f>D20</f>
        <v>1710</v>
      </c>
      <c r="E19" s="15">
        <f t="shared" si="0"/>
        <v>13.200000000000045</v>
      </c>
      <c r="F19" s="16">
        <f t="shared" si="1"/>
        <v>0.77793493635078903</v>
      </c>
    </row>
    <row r="20" spans="1:6" ht="15.75" x14ac:dyDescent="0.25">
      <c r="A20" s="2" t="s">
        <v>16</v>
      </c>
      <c r="B20" s="9" t="s">
        <v>17</v>
      </c>
      <c r="C20" s="17">
        <v>1696.8</v>
      </c>
      <c r="D20" s="17">
        <v>1710</v>
      </c>
      <c r="E20" s="18">
        <f t="shared" si="0"/>
        <v>13.200000000000045</v>
      </c>
      <c r="F20" s="19">
        <f t="shared" si="1"/>
        <v>0.77793493635078903</v>
      </c>
    </row>
    <row r="21" spans="1:6" ht="30" x14ac:dyDescent="0.25">
      <c r="A21" s="6" t="s">
        <v>18</v>
      </c>
      <c r="B21" s="8" t="s">
        <v>19</v>
      </c>
      <c r="C21" s="14">
        <f>C22+C23</f>
        <v>3865</v>
      </c>
      <c r="D21" s="14">
        <f>D22+D23</f>
        <v>4296</v>
      </c>
      <c r="E21" s="15">
        <f t="shared" si="0"/>
        <v>431</v>
      </c>
      <c r="F21" s="16">
        <f t="shared" si="1"/>
        <v>11.151358344113845</v>
      </c>
    </row>
    <row r="22" spans="1:6" ht="30" x14ac:dyDescent="0.25">
      <c r="A22" s="2" t="s">
        <v>20</v>
      </c>
      <c r="B22" s="9" t="s">
        <v>21</v>
      </c>
      <c r="C22" s="17">
        <v>3865</v>
      </c>
      <c r="D22" s="17">
        <v>4296</v>
      </c>
      <c r="E22" s="18">
        <f t="shared" si="0"/>
        <v>431</v>
      </c>
      <c r="F22" s="19">
        <f t="shared" si="1"/>
        <v>11.151358344113845</v>
      </c>
    </row>
    <row r="23" spans="1:6" ht="15.75" x14ac:dyDescent="0.25">
      <c r="A23" s="2" t="s">
        <v>77</v>
      </c>
      <c r="B23" t="s">
        <v>76</v>
      </c>
      <c r="C23" s="17">
        <v>0</v>
      </c>
      <c r="D23" s="17">
        <v>0</v>
      </c>
      <c r="E23" s="18">
        <f t="shared" si="0"/>
        <v>0</v>
      </c>
      <c r="F23" s="19"/>
    </row>
    <row r="24" spans="1:6" ht="15.75" x14ac:dyDescent="0.25">
      <c r="A24" s="6" t="s">
        <v>22</v>
      </c>
      <c r="B24" s="8" t="s">
        <v>23</v>
      </c>
      <c r="C24" s="14">
        <f>C25+C26+C27</f>
        <v>40732.5</v>
      </c>
      <c r="D24" s="14">
        <f>D25+D26+D27</f>
        <v>43032.399999999994</v>
      </c>
      <c r="E24" s="15">
        <f t="shared" si="0"/>
        <v>2299.8999999999942</v>
      </c>
      <c r="F24" s="16">
        <f t="shared" si="1"/>
        <v>5.6463511937641755</v>
      </c>
    </row>
    <row r="25" spans="1:6" ht="15.75" x14ac:dyDescent="0.25">
      <c r="A25" s="2" t="s">
        <v>24</v>
      </c>
      <c r="B25" s="9" t="s">
        <v>25</v>
      </c>
      <c r="C25" s="17">
        <v>4918.7</v>
      </c>
      <c r="D25" s="17">
        <v>4293.6000000000004</v>
      </c>
      <c r="E25" s="18">
        <f t="shared" si="0"/>
        <v>-625.09999999999945</v>
      </c>
      <c r="F25" s="19">
        <f t="shared" si="1"/>
        <v>-12.708642527497091</v>
      </c>
    </row>
    <row r="26" spans="1:6" ht="15.75" x14ac:dyDescent="0.25">
      <c r="A26" s="2" t="s">
        <v>26</v>
      </c>
      <c r="B26" s="9" t="s">
        <v>27</v>
      </c>
      <c r="C26" s="17">
        <v>29182.9</v>
      </c>
      <c r="D26" s="17">
        <v>31401.599999999999</v>
      </c>
      <c r="E26" s="18">
        <f t="shared" si="0"/>
        <v>2218.6999999999971</v>
      </c>
      <c r="F26" s="19">
        <f t="shared" si="1"/>
        <v>7.6027399607304176</v>
      </c>
    </row>
    <row r="27" spans="1:6" ht="15.75" x14ac:dyDescent="0.25">
      <c r="A27" s="2" t="s">
        <v>28</v>
      </c>
      <c r="B27" s="9" t="s">
        <v>29</v>
      </c>
      <c r="C27" s="17">
        <v>6630.9</v>
      </c>
      <c r="D27" s="17">
        <v>7337.2</v>
      </c>
      <c r="E27" s="18">
        <f t="shared" si="0"/>
        <v>706.30000000000018</v>
      </c>
      <c r="F27" s="19">
        <f t="shared" si="1"/>
        <v>10.651646081225778</v>
      </c>
    </row>
    <row r="28" spans="1:6" ht="15.75" x14ac:dyDescent="0.25">
      <c r="A28" s="6" t="s">
        <v>30</v>
      </c>
      <c r="B28" s="8" t="s">
        <v>31</v>
      </c>
      <c r="C28" s="14">
        <f>C29+C30+C31+C32</f>
        <v>26430.9</v>
      </c>
      <c r="D28" s="14">
        <f>D29+D30+D31+D32</f>
        <v>33731.599999999999</v>
      </c>
      <c r="E28" s="15">
        <f t="shared" si="0"/>
        <v>7300.6999999999971</v>
      </c>
      <c r="F28" s="16">
        <f t="shared" si="1"/>
        <v>27.621836562508278</v>
      </c>
    </row>
    <row r="29" spans="1:6" ht="15.75" x14ac:dyDescent="0.25">
      <c r="A29" s="10" t="s">
        <v>88</v>
      </c>
      <c r="B29" s="9" t="s">
        <v>86</v>
      </c>
      <c r="C29" s="17">
        <v>491.2</v>
      </c>
      <c r="D29" s="17">
        <v>1683.5</v>
      </c>
      <c r="E29" s="20">
        <f t="shared" ref="E29" si="2">D29-C29</f>
        <v>1192.3</v>
      </c>
      <c r="F29" s="21">
        <f t="shared" ref="F29" si="3">D29/C29*100-100</f>
        <v>242.73208469055373</v>
      </c>
    </row>
    <row r="30" spans="1:6" ht="15.75" x14ac:dyDescent="0.25">
      <c r="A30" s="2" t="s">
        <v>32</v>
      </c>
      <c r="B30" s="9" t="s">
        <v>33</v>
      </c>
      <c r="C30" s="17">
        <v>4650</v>
      </c>
      <c r="D30" s="17">
        <v>16444.099999999999</v>
      </c>
      <c r="E30" s="18">
        <f t="shared" si="0"/>
        <v>11794.099999999999</v>
      </c>
      <c r="F30" s="19">
        <f t="shared" si="1"/>
        <v>253.63655913978494</v>
      </c>
    </row>
    <row r="31" spans="1:6" ht="15.75" x14ac:dyDescent="0.25">
      <c r="A31" s="2" t="s">
        <v>34</v>
      </c>
      <c r="B31" s="9" t="s">
        <v>35</v>
      </c>
      <c r="C31" s="17">
        <v>17289.7</v>
      </c>
      <c r="D31" s="17">
        <v>15604</v>
      </c>
      <c r="E31" s="18">
        <f t="shared" si="0"/>
        <v>-1685.7000000000007</v>
      </c>
      <c r="F31" s="19">
        <f t="shared" si="1"/>
        <v>-9.7497353915915284</v>
      </c>
    </row>
    <row r="32" spans="1:6" ht="30" x14ac:dyDescent="0.25">
      <c r="A32" s="2" t="s">
        <v>36</v>
      </c>
      <c r="B32" s="9" t="s">
        <v>37</v>
      </c>
      <c r="C32" s="17">
        <v>4000</v>
      </c>
      <c r="D32" s="17">
        <v>0</v>
      </c>
      <c r="E32" s="18">
        <f t="shared" si="0"/>
        <v>-4000</v>
      </c>
      <c r="F32" s="19">
        <f t="shared" si="1"/>
        <v>-100</v>
      </c>
    </row>
    <row r="33" spans="1:6" ht="15.75" x14ac:dyDescent="0.25">
      <c r="A33" s="23" t="s">
        <v>96</v>
      </c>
      <c r="B33" s="24" t="s">
        <v>97</v>
      </c>
      <c r="C33" s="27">
        <f>C34</f>
        <v>4041.9</v>
      </c>
      <c r="D33" s="27">
        <f>D34</f>
        <v>3572.1</v>
      </c>
      <c r="E33" s="25">
        <f t="shared" si="0"/>
        <v>-469.80000000000018</v>
      </c>
      <c r="F33" s="26">
        <f t="shared" si="1"/>
        <v>-11.62324649298597</v>
      </c>
    </row>
    <row r="34" spans="1:6" ht="15.75" x14ac:dyDescent="0.25">
      <c r="A34" s="2" t="s">
        <v>99</v>
      </c>
      <c r="B34" s="9" t="s">
        <v>98</v>
      </c>
      <c r="C34" s="17">
        <v>4041.9</v>
      </c>
      <c r="D34" s="17">
        <v>3572.1</v>
      </c>
      <c r="E34" s="18">
        <f t="shared" si="0"/>
        <v>-469.80000000000018</v>
      </c>
      <c r="F34" s="19">
        <f t="shared" si="1"/>
        <v>-11.62324649298597</v>
      </c>
    </row>
    <row r="35" spans="1:6" ht="15.75" x14ac:dyDescent="0.25">
      <c r="A35" s="6" t="s">
        <v>38</v>
      </c>
      <c r="B35" s="8" t="s">
        <v>39</v>
      </c>
      <c r="C35" s="14">
        <f>C36+C37+C38+C39+C40</f>
        <v>222314.49999999997</v>
      </c>
      <c r="D35" s="14">
        <f>D36+D37+D38+D39+D40</f>
        <v>197170</v>
      </c>
      <c r="E35" s="15">
        <f>D35-C35</f>
        <v>-25144.499999999971</v>
      </c>
      <c r="F35" s="16">
        <f>D35/C35*100-100</f>
        <v>-11.310328386137641</v>
      </c>
    </row>
    <row r="36" spans="1:6" ht="15.75" x14ac:dyDescent="0.25">
      <c r="A36" s="2" t="s">
        <v>40</v>
      </c>
      <c r="B36" s="9" t="s">
        <v>41</v>
      </c>
      <c r="C36" s="17">
        <v>50302.7</v>
      </c>
      <c r="D36" s="17">
        <v>43749.1</v>
      </c>
      <c r="E36" s="18">
        <f t="shared" si="0"/>
        <v>-6553.5999999999985</v>
      </c>
      <c r="F36" s="19">
        <f t="shared" si="1"/>
        <v>-13.028326511300577</v>
      </c>
    </row>
    <row r="37" spans="1:6" ht="15.75" x14ac:dyDescent="0.25">
      <c r="A37" s="2" t="s">
        <v>42</v>
      </c>
      <c r="B37" s="9" t="s">
        <v>43</v>
      </c>
      <c r="C37" s="17">
        <v>132856.4</v>
      </c>
      <c r="D37" s="17">
        <v>117917.1</v>
      </c>
      <c r="E37" s="18">
        <f t="shared" si="0"/>
        <v>-14939.299999999988</v>
      </c>
      <c r="F37" s="19">
        <f t="shared" si="1"/>
        <v>-11.244697282178336</v>
      </c>
    </row>
    <row r="38" spans="1:6" ht="15.75" x14ac:dyDescent="0.25">
      <c r="A38" s="2" t="s">
        <v>91</v>
      </c>
      <c r="B38" s="9" t="s">
        <v>90</v>
      </c>
      <c r="C38" s="17">
        <v>17244.099999999999</v>
      </c>
      <c r="D38" s="17">
        <v>18299.8</v>
      </c>
      <c r="E38" s="18"/>
      <c r="F38" s="19"/>
    </row>
    <row r="39" spans="1:6" ht="15.75" x14ac:dyDescent="0.25">
      <c r="A39" s="2" t="s">
        <v>44</v>
      </c>
      <c r="B39" s="9" t="s">
        <v>45</v>
      </c>
      <c r="C39" s="17">
        <v>7468</v>
      </c>
      <c r="D39" s="17">
        <v>3800</v>
      </c>
      <c r="E39" s="18">
        <f t="shared" si="0"/>
        <v>-3668</v>
      </c>
      <c r="F39" s="19">
        <f t="shared" si="1"/>
        <v>-49.11622924477772</v>
      </c>
    </row>
    <row r="40" spans="1:6" ht="15.75" x14ac:dyDescent="0.25">
      <c r="A40" s="2" t="s">
        <v>46</v>
      </c>
      <c r="B40" s="9" t="s">
        <v>47</v>
      </c>
      <c r="C40" s="17">
        <v>14443.3</v>
      </c>
      <c r="D40" s="17">
        <v>13404</v>
      </c>
      <c r="E40" s="18">
        <f t="shared" si="0"/>
        <v>-1039.2999999999993</v>
      </c>
      <c r="F40" s="19">
        <f t="shared" si="1"/>
        <v>-7.195723968899074</v>
      </c>
    </row>
    <row r="41" spans="1:6" ht="15.75" x14ac:dyDescent="0.25">
      <c r="A41" s="6" t="s">
        <v>48</v>
      </c>
      <c r="B41" s="8" t="s">
        <v>49</v>
      </c>
      <c r="C41" s="14">
        <f>C42+C43</f>
        <v>35076.9</v>
      </c>
      <c r="D41" s="14">
        <f>D42+D43</f>
        <v>57917</v>
      </c>
      <c r="E41" s="15">
        <f t="shared" si="0"/>
        <v>22840.1</v>
      </c>
      <c r="F41" s="16">
        <f t="shared" si="1"/>
        <v>65.114363013835316</v>
      </c>
    </row>
    <row r="42" spans="1:6" ht="15.75" x14ac:dyDescent="0.25">
      <c r="A42" s="2" t="s">
        <v>50</v>
      </c>
      <c r="B42" s="9" t="s">
        <v>51</v>
      </c>
      <c r="C42" s="17">
        <v>29213.599999999999</v>
      </c>
      <c r="D42" s="17">
        <v>51612.7</v>
      </c>
      <c r="E42" s="18">
        <f t="shared" si="0"/>
        <v>22399.1</v>
      </c>
      <c r="F42" s="19">
        <f t="shared" si="1"/>
        <v>76.673535613549859</v>
      </c>
    </row>
    <row r="43" spans="1:6" ht="15.75" x14ac:dyDescent="0.25">
      <c r="A43" s="2" t="s">
        <v>52</v>
      </c>
      <c r="B43" s="9" t="s">
        <v>53</v>
      </c>
      <c r="C43" s="17">
        <v>5863.3</v>
      </c>
      <c r="D43" s="17">
        <v>6304.3</v>
      </c>
      <c r="E43" s="18">
        <f t="shared" si="0"/>
        <v>441</v>
      </c>
      <c r="F43" s="19">
        <f t="shared" si="1"/>
        <v>7.521361690515576</v>
      </c>
    </row>
    <row r="44" spans="1:6" ht="15.75" x14ac:dyDescent="0.25">
      <c r="A44" s="6" t="s">
        <v>54</v>
      </c>
      <c r="B44" s="8" t="s">
        <v>55</v>
      </c>
      <c r="C44" s="14">
        <f>C45+C47+C46</f>
        <v>26807.3</v>
      </c>
      <c r="D44" s="14">
        <f>D45+D47+D46</f>
        <v>21436.9</v>
      </c>
      <c r="E44" s="15">
        <f t="shared" si="0"/>
        <v>-5370.3999999999978</v>
      </c>
      <c r="F44" s="16">
        <f t="shared" si="1"/>
        <v>-20.033349125051743</v>
      </c>
    </row>
    <row r="45" spans="1:6" ht="15.75" x14ac:dyDescent="0.25">
      <c r="A45" s="2" t="s">
        <v>56</v>
      </c>
      <c r="B45" s="9" t="s">
        <v>57</v>
      </c>
      <c r="C45" s="17">
        <v>650.29999999999995</v>
      </c>
      <c r="D45" s="17">
        <v>646.5</v>
      </c>
      <c r="E45" s="18">
        <f t="shared" si="0"/>
        <v>-3.7999999999999545</v>
      </c>
      <c r="F45" s="19">
        <f t="shared" si="1"/>
        <v>-0.58434568660618424</v>
      </c>
    </row>
    <row r="46" spans="1:6" ht="15.75" x14ac:dyDescent="0.25">
      <c r="A46" s="2" t="s">
        <v>58</v>
      </c>
      <c r="B46" s="9" t="s">
        <v>59</v>
      </c>
      <c r="C46" s="17">
        <v>10742.3</v>
      </c>
      <c r="D46" s="17">
        <v>6868.6</v>
      </c>
      <c r="E46" s="18">
        <f t="shared" si="0"/>
        <v>-3873.6999999999989</v>
      </c>
      <c r="F46" s="19">
        <f t="shared" si="1"/>
        <v>-36.060247805404799</v>
      </c>
    </row>
    <row r="47" spans="1:6" ht="15.75" x14ac:dyDescent="0.25">
      <c r="A47" s="2" t="s">
        <v>60</v>
      </c>
      <c r="B47" s="9" t="s">
        <v>61</v>
      </c>
      <c r="C47" s="17">
        <v>15414.7</v>
      </c>
      <c r="D47" s="17">
        <v>13921.8</v>
      </c>
      <c r="E47" s="18">
        <f t="shared" si="0"/>
        <v>-1492.9000000000015</v>
      </c>
      <c r="F47" s="19">
        <f t="shared" si="1"/>
        <v>-9.6849111562339942</v>
      </c>
    </row>
    <row r="48" spans="1:6" ht="15.75" x14ac:dyDescent="0.25">
      <c r="A48" s="6" t="s">
        <v>62</v>
      </c>
      <c r="B48" s="8" t="s">
        <v>63</v>
      </c>
      <c r="C48" s="14">
        <f>C49</f>
        <v>660.6</v>
      </c>
      <c r="D48" s="14">
        <f>D49</f>
        <v>327.39999999999998</v>
      </c>
      <c r="E48" s="15">
        <f t="shared" si="0"/>
        <v>-333.20000000000005</v>
      </c>
      <c r="F48" s="16">
        <f t="shared" si="1"/>
        <v>-50.438994853163791</v>
      </c>
    </row>
    <row r="49" spans="1:6" ht="15.75" x14ac:dyDescent="0.25">
      <c r="A49" s="2" t="s">
        <v>64</v>
      </c>
      <c r="B49" s="9" t="s">
        <v>65</v>
      </c>
      <c r="C49" s="17">
        <v>660.6</v>
      </c>
      <c r="D49" s="17">
        <v>327.39999999999998</v>
      </c>
      <c r="E49" s="18">
        <f t="shared" si="0"/>
        <v>-333.20000000000005</v>
      </c>
      <c r="F49" s="19">
        <f t="shared" si="1"/>
        <v>-50.438994853163791</v>
      </c>
    </row>
    <row r="50" spans="1:6" ht="15.75" x14ac:dyDescent="0.25">
      <c r="A50" s="6" t="s">
        <v>66</v>
      </c>
      <c r="B50" s="8" t="s">
        <v>67</v>
      </c>
      <c r="C50" s="14">
        <f>C51</f>
        <v>320</v>
      </c>
      <c r="D50" s="14">
        <f>D51</f>
        <v>200</v>
      </c>
      <c r="E50" s="15">
        <f t="shared" si="0"/>
        <v>-120</v>
      </c>
      <c r="F50" s="16">
        <f t="shared" si="1"/>
        <v>-37.5</v>
      </c>
    </row>
    <row r="51" spans="1:6" ht="15.75" x14ac:dyDescent="0.25">
      <c r="A51" s="2" t="s">
        <v>68</v>
      </c>
      <c r="B51" s="9" t="s">
        <v>69</v>
      </c>
      <c r="C51" s="17">
        <v>320</v>
      </c>
      <c r="D51" s="17">
        <v>200</v>
      </c>
      <c r="E51" s="18">
        <f t="shared" si="0"/>
        <v>-120</v>
      </c>
      <c r="F51" s="19">
        <f t="shared" si="1"/>
        <v>-37.5</v>
      </c>
    </row>
    <row r="52" spans="1:6" ht="45" x14ac:dyDescent="0.25">
      <c r="A52" s="6" t="s">
        <v>70</v>
      </c>
      <c r="B52" s="8" t="s">
        <v>71</v>
      </c>
      <c r="C52" s="14">
        <f>C53+C54+C55</f>
        <v>24621.8</v>
      </c>
      <c r="D52" s="14">
        <f>D53+D54+D55</f>
        <v>21369.300000000003</v>
      </c>
      <c r="E52" s="15">
        <f t="shared" si="0"/>
        <v>-3252.4999999999964</v>
      </c>
      <c r="F52" s="16">
        <f t="shared" si="1"/>
        <v>-13.209838435857634</v>
      </c>
    </row>
    <row r="53" spans="1:6" ht="45" x14ac:dyDescent="0.25">
      <c r="A53" s="2" t="s">
        <v>72</v>
      </c>
      <c r="B53" s="9" t="s">
        <v>73</v>
      </c>
      <c r="C53" s="17">
        <v>2561</v>
      </c>
      <c r="D53" s="17">
        <v>20053.900000000001</v>
      </c>
      <c r="E53" s="18">
        <f t="shared" si="0"/>
        <v>17492.900000000001</v>
      </c>
      <c r="F53" s="19">
        <f t="shared" si="1"/>
        <v>683.04959000390477</v>
      </c>
    </row>
    <row r="54" spans="1:6" ht="15.75" x14ac:dyDescent="0.25">
      <c r="A54" s="2" t="s">
        <v>74</v>
      </c>
      <c r="B54" s="9" t="s">
        <v>75</v>
      </c>
      <c r="C54" s="17">
        <v>17283.5</v>
      </c>
      <c r="D54" s="17">
        <v>0</v>
      </c>
      <c r="E54" s="18">
        <f t="shared" si="0"/>
        <v>-17283.5</v>
      </c>
      <c r="F54" s="19">
        <f t="shared" si="1"/>
        <v>-100</v>
      </c>
    </row>
    <row r="55" spans="1:6" ht="15.75" x14ac:dyDescent="0.25">
      <c r="A55" s="22" t="s">
        <v>89</v>
      </c>
      <c r="B55" s="9" t="s">
        <v>87</v>
      </c>
      <c r="C55" s="17">
        <v>4777.3</v>
      </c>
      <c r="D55" s="17">
        <v>1315.4</v>
      </c>
      <c r="E55" s="18">
        <f t="shared" ref="E55" si="4">D55-C55</f>
        <v>-3461.9</v>
      </c>
      <c r="F55" s="19">
        <f t="shared" ref="F55" si="5">D55/C55*100-100</f>
        <v>-72.465618654888743</v>
      </c>
    </row>
  </sheetData>
  <mergeCells count="9">
    <mergeCell ref="A9:F9"/>
    <mergeCell ref="A1:C1"/>
    <mergeCell ref="A2:C2"/>
    <mergeCell ref="A8:C8"/>
    <mergeCell ref="A3:F3"/>
    <mergeCell ref="A4:F4"/>
    <mergeCell ref="A5:F5"/>
    <mergeCell ref="A6:F6"/>
    <mergeCell ref="A7:F7"/>
  </mergeCells>
  <printOptions horizontalCentered="1"/>
  <pageMargins left="0.2" right="0.2" top="0.4" bottom="0.2" header="0" footer="0"/>
  <pageSetup paperSize="9" orientation="landscape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2017-08-11T05:16:04Z</cp:lastPrinted>
  <dcterms:created xsi:type="dcterms:W3CDTF">2017-04-21T10:38:35Z</dcterms:created>
  <dcterms:modified xsi:type="dcterms:W3CDTF">2020-10-13T04:24:45Z</dcterms:modified>
</cp:coreProperties>
</file>