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консолидир" sheetId="1" r:id="rId1"/>
  </sheets>
  <definedNames>
    <definedName name="_xlnm.Print_Titles" localSheetId="0">'консолидир'!$8:$8</definedName>
  </definedNames>
  <calcPr fullCalcOnLoad="1"/>
</workbook>
</file>

<file path=xl/sharedStrings.xml><?xml version="1.0" encoding="utf-8"?>
<sst xmlns="http://schemas.openxmlformats.org/spreadsheetml/2006/main" count="38" uniqueCount="38">
  <si>
    <t/>
  </si>
  <si>
    <t>Налог на доходы физических лиц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</si>
  <si>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</si>
  <si>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</si>
  <si>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</si>
  <si>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</si>
  <si>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</si>
  <si>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БЕЗВОЗМЕЗДНЫЕ ПОСТУПЛЕНИЯ</t>
  </si>
  <si>
    <t>Наименование</t>
  </si>
  <si>
    <t>Уточненный план на текущий период</t>
  </si>
  <si>
    <t>ИТОГО</t>
  </si>
  <si>
    <t>тыс.руб.</t>
  </si>
  <si>
    <t>Отклонение от плана текущего года</t>
  </si>
  <si>
    <t>Отклонение от прошлого года</t>
  </si>
  <si>
    <t>НАЛОГОВЫЕ ДОХОДЫ</t>
  </si>
  <si>
    <t>НЕНАЛОГОВЫЕ ДОХОДЫ</t>
  </si>
  <si>
    <t>% испол-я текущего года</t>
  </si>
  <si>
    <t>% от прошлого года</t>
  </si>
  <si>
    <t>ВСЕГО НАЛОГОВЫЕ И НЕНАЛОГОВЫЕ ДОХОДЫ</t>
  </si>
  <si>
    <t>% СОБСТВЕННЫХ ДОХОДОВ В ОБЩЕЙ СУММЕ ДОХОДОВ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</si>
  <si>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</si>
  <si>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</si>
  <si>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</si>
  <si>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</si>
  <si>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</si>
  <si>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</si>
  <si>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</si>
  <si>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</si>
  <si>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</si>
  <si>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 xml:space="preserve"> </t>
  </si>
  <si>
    <t>Налог, взимаемый  в связи с применением патентной системы  налогообложения</t>
  </si>
  <si>
    <t xml:space="preserve">Акцизы по подакцизным товарам </t>
  </si>
  <si>
    <t>Исполнено в 2016г.</t>
  </si>
  <si>
    <t>Исполнено в 2017г.</t>
  </si>
  <si>
    <t>Утвержденный план на 2017</t>
  </si>
  <si>
    <t>Сведения об исполнении консолидированного бюджета муниципального района Зилаирский район</t>
  </si>
  <si>
    <t xml:space="preserve"> Республики Башкортостан по доходам в разрезе видов доходов за отчетный период текущего года</t>
  </si>
  <si>
    <t xml:space="preserve">в сравнение с соответствующим периодом прошлого года по состоянию на 01.07.2017 г.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</si>
</sst>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_-* #,##0.0_р_._-;\-* #,##0.0_р_._-;_-* &quot;-&quot;??_р_._-;_-@_-"/>
    <numFmt numFmtId="178" formatCode="_-* #,##0.0_р_._-;\-* #,##0.0_р_._-;_-* &quot;-&quot;?_р_._-;_-@_-"/>
    <numFmt numFmtId="179" formatCode="0.0000000"/>
    <numFmt numFmtId="180" formatCode="#,##0.0"/>
    <numFmt numFmtId="181" formatCode="#,##0.0;[Red]#,##0.0"/>
    <numFmt numFmtId="182" formatCode="0.0%"/>
    <numFmt numFmtId="183" formatCode="#,##0.0&quot;р.&quot;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4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top" wrapText="1"/>
    </xf>
    <xf numFmtId="180" fontId="4" fillId="0" borderId="10" xfId="60" applyNumberFormat="1" applyFont="1" applyBorder="1" applyAlignment="1">
      <alignment horizontal="right" vertical="center" shrinkToFit="1"/>
    </xf>
    <xf numFmtId="180" fontId="4" fillId="33" borderId="10" xfId="60" applyNumberFormat="1" applyFont="1" applyFill="1" applyBorder="1" applyAlignment="1">
      <alignment horizontal="right" vertical="center" shrinkToFit="1"/>
    </xf>
    <xf numFmtId="180" fontId="3" fillId="32" borderId="10" xfId="60" applyNumberFormat="1" applyFont="1" applyFill="1" applyBorder="1" applyAlignment="1">
      <alignment horizontal="right" vertical="center" shrinkToFit="1"/>
    </xf>
    <xf numFmtId="180" fontId="3" fillId="34" borderId="10" xfId="60" applyNumberFormat="1" applyFont="1" applyFill="1" applyBorder="1" applyAlignment="1">
      <alignment horizontal="right" vertical="center" shrinkToFit="1"/>
    </xf>
    <xf numFmtId="180" fontId="3" fillId="32" borderId="10" xfId="60" applyNumberFormat="1" applyFont="1" applyFill="1" applyBorder="1" applyAlignment="1">
      <alignment horizontal="center" vertical="center" wrapText="1"/>
    </xf>
    <xf numFmtId="180" fontId="4" fillId="0" borderId="10" xfId="60" applyNumberFormat="1" applyFont="1" applyBorder="1" applyAlignment="1">
      <alignment horizontal="center" vertical="center" shrinkToFit="1"/>
    </xf>
    <xf numFmtId="180" fontId="3" fillId="32" borderId="10" xfId="60" applyNumberFormat="1" applyFont="1" applyFill="1" applyBorder="1" applyAlignment="1">
      <alignment horizontal="center" vertical="center" shrinkToFit="1"/>
    </xf>
    <xf numFmtId="180" fontId="3" fillId="33" borderId="10" xfId="60" applyNumberFormat="1" applyFont="1" applyFill="1" applyBorder="1" applyAlignment="1">
      <alignment horizontal="center" vertical="center" shrinkToFit="1"/>
    </xf>
    <xf numFmtId="180" fontId="3" fillId="34" borderId="10" xfId="60" applyNumberFormat="1" applyFont="1" applyFill="1" applyBorder="1" applyAlignment="1">
      <alignment horizontal="center" vertical="center" shrinkToFit="1"/>
    </xf>
    <xf numFmtId="180" fontId="4" fillId="32" borderId="10" xfId="60" applyNumberFormat="1" applyFont="1" applyFill="1" applyBorder="1" applyAlignment="1">
      <alignment horizontal="right" vertical="center" shrinkToFit="1"/>
    </xf>
    <xf numFmtId="180" fontId="3" fillId="32" borderId="10" xfId="60" applyNumberFormat="1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left" vertical="top" wrapText="1"/>
    </xf>
    <xf numFmtId="180" fontId="7" fillId="33" borderId="10" xfId="60" applyNumberFormat="1" applyFont="1" applyFill="1" applyBorder="1" applyAlignment="1">
      <alignment horizontal="center" vertical="center" wrapText="1"/>
    </xf>
    <xf numFmtId="180" fontId="7" fillId="33" borderId="10" xfId="60" applyNumberFormat="1" applyFont="1" applyFill="1" applyBorder="1" applyAlignment="1">
      <alignment horizontal="right" vertical="center" wrapText="1"/>
    </xf>
    <xf numFmtId="180" fontId="7" fillId="33" borderId="10" xfId="60" applyNumberFormat="1" applyFont="1" applyFill="1" applyBorder="1" applyAlignment="1">
      <alignment horizontal="right" vertical="center" shrinkToFit="1"/>
    </xf>
    <xf numFmtId="0" fontId="4" fillId="0" borderId="10" xfId="0" applyFont="1" applyFill="1" applyBorder="1" applyAlignment="1">
      <alignment horizontal="left" vertical="top" wrapText="1"/>
    </xf>
    <xf numFmtId="180" fontId="4" fillId="0" borderId="10" xfId="60" applyNumberFormat="1" applyFont="1" applyFill="1" applyBorder="1" applyAlignment="1">
      <alignment horizontal="center" vertical="center" wrapText="1"/>
    </xf>
    <xf numFmtId="180" fontId="4" fillId="0" borderId="10" xfId="60" applyNumberFormat="1" applyFont="1" applyFill="1" applyBorder="1" applyAlignment="1">
      <alignment horizontal="right" vertical="center" wrapText="1"/>
    </xf>
    <xf numFmtId="180" fontId="4" fillId="0" borderId="10" xfId="60" applyNumberFormat="1" applyFont="1" applyFill="1" applyBorder="1" applyAlignment="1">
      <alignment horizontal="right" vertical="center" shrinkToFit="1"/>
    </xf>
    <xf numFmtId="0" fontId="3" fillId="32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center"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view="pageBreakPreview" zoomScaleNormal="75" zoomScaleSheetLayoutView="100" zoomScalePageLayoutView="0" workbookViewId="0" topLeftCell="A1">
      <selection activeCell="B42" sqref="B42"/>
    </sheetView>
  </sheetViews>
  <sheetFormatPr defaultColWidth="9.00390625" defaultRowHeight="12.75"/>
  <cols>
    <col min="1" max="1" width="53.375" style="0" customWidth="1"/>
    <col min="2" max="2" width="17.375" style="0" customWidth="1"/>
    <col min="3" max="3" width="18.625" style="0" customWidth="1"/>
    <col min="4" max="4" width="16.25390625" style="0" customWidth="1"/>
    <col min="5" max="7" width="16.125" style="0" customWidth="1"/>
    <col min="8" max="8" width="18.00390625" style="0" customWidth="1"/>
    <col min="9" max="9" width="14.375" style="0" customWidth="1"/>
  </cols>
  <sheetData>
    <row r="1" spans="1:8" ht="12.75">
      <c r="A1" s="33"/>
      <c r="B1" s="33"/>
      <c r="C1" s="33"/>
      <c r="D1" s="34"/>
      <c r="E1" s="34"/>
      <c r="F1" s="34"/>
      <c r="G1" s="34"/>
      <c r="H1" s="34"/>
    </row>
    <row r="2" spans="1:8" ht="12.75">
      <c r="A2" s="33" t="s">
        <v>0</v>
      </c>
      <c r="B2" s="33"/>
      <c r="C2" s="33"/>
      <c r="D2" s="34"/>
      <c r="E2" s="34"/>
      <c r="F2" s="34"/>
      <c r="G2" s="34"/>
      <c r="H2" s="34"/>
    </row>
    <row r="3" spans="1:9" ht="18">
      <c r="A3" s="35" t="s">
        <v>35</v>
      </c>
      <c r="B3" s="35"/>
      <c r="C3" s="35"/>
      <c r="D3" s="35"/>
      <c r="E3" s="35"/>
      <c r="F3" s="35"/>
      <c r="G3" s="35"/>
      <c r="H3" s="35"/>
      <c r="I3" s="35"/>
    </row>
    <row r="4" spans="1:9" ht="18">
      <c r="A4" s="35" t="s">
        <v>36</v>
      </c>
      <c r="B4" s="35"/>
      <c r="C4" s="35"/>
      <c r="D4" s="35"/>
      <c r="E4" s="35"/>
      <c r="F4" s="35"/>
      <c r="G4" s="35"/>
      <c r="H4" s="35"/>
      <c r="I4" s="35"/>
    </row>
    <row r="5" spans="1:9" ht="18">
      <c r="A5" s="28" t="s">
        <v>37</v>
      </c>
      <c r="B5" s="28"/>
      <c r="C5" s="28"/>
      <c r="D5" s="28"/>
      <c r="E5" s="28"/>
      <c r="F5" s="28"/>
      <c r="G5" s="28"/>
      <c r="H5" s="28"/>
      <c r="I5" s="28"/>
    </row>
    <row r="6" spans="1:8" ht="12.75">
      <c r="A6" s="29" t="s">
        <v>29</v>
      </c>
      <c r="B6" s="29"/>
      <c r="C6" s="29"/>
      <c r="D6" s="30"/>
      <c r="E6" s="30"/>
      <c r="F6" s="30"/>
      <c r="G6" s="30"/>
      <c r="H6" s="30"/>
    </row>
    <row r="7" spans="1:8" ht="12.75">
      <c r="A7" s="31" t="s">
        <v>11</v>
      </c>
      <c r="B7" s="31"/>
      <c r="C7" s="31"/>
      <c r="D7" s="32"/>
      <c r="E7" s="32"/>
      <c r="F7" s="32"/>
      <c r="G7" s="32"/>
      <c r="H7" s="32"/>
    </row>
    <row r="8" spans="1:9" ht="63" customHeight="1">
      <c r="A8" s="1" t="s">
        <v>8</v>
      </c>
      <c r="B8" s="4" t="s">
        <v>32</v>
      </c>
      <c r="C8" s="25" t="s">
        <v>34</v>
      </c>
      <c r="D8" s="1" t="s">
        <v>9</v>
      </c>
      <c r="E8" s="4" t="s">
        <v>33</v>
      </c>
      <c r="F8" s="1" t="s">
        <v>12</v>
      </c>
      <c r="G8" s="1" t="s">
        <v>13</v>
      </c>
      <c r="H8" s="4" t="s">
        <v>16</v>
      </c>
      <c r="I8" s="25" t="s">
        <v>17</v>
      </c>
    </row>
    <row r="9" spans="1:9" ht="24.75" customHeight="1">
      <c r="A9" s="2" t="s">
        <v>14</v>
      </c>
      <c r="B9" s="10">
        <f>SUM(B10:B20)</f>
        <v>39049.8</v>
      </c>
      <c r="C9" s="10">
        <f>C10+C11+C12+C13+C14+C15+C16+C17+C18+C19+C20</f>
        <v>93234</v>
      </c>
      <c r="D9" s="10">
        <f>SUM(D10:D20)</f>
        <v>94827.9</v>
      </c>
      <c r="E9" s="10">
        <f>SUM(E10:E20)</f>
        <v>45675.40000000001</v>
      </c>
      <c r="F9" s="16">
        <f>SUM(F10:F20)</f>
        <v>-49152.5</v>
      </c>
      <c r="G9" s="16">
        <f>SUM(G10:G20)</f>
        <v>6625.600000000002</v>
      </c>
      <c r="H9" s="8">
        <f aca="true" t="shared" si="0" ref="H9:H30">E9/D9*100</f>
        <v>48.16662606680103</v>
      </c>
      <c r="I9" s="8">
        <f aca="true" t="shared" si="1" ref="I9:I28">E9/B9*100</f>
        <v>116.96705232805292</v>
      </c>
    </row>
    <row r="10" spans="1:9" ht="20.25" customHeight="1">
      <c r="A10" s="3" t="s">
        <v>1</v>
      </c>
      <c r="B10" s="13">
        <v>29082.3</v>
      </c>
      <c r="C10" s="12">
        <v>67213.3</v>
      </c>
      <c r="D10" s="11">
        <v>67126.4</v>
      </c>
      <c r="E10" s="13">
        <v>30513.2</v>
      </c>
      <c r="F10" s="6">
        <f>E10-D10</f>
        <v>-36613.2</v>
      </c>
      <c r="G10" s="24">
        <f aca="true" t="shared" si="2" ref="G10:G20">E10-B10</f>
        <v>1430.9000000000015</v>
      </c>
      <c r="H10" s="7">
        <f t="shared" si="0"/>
        <v>45.45633312675788</v>
      </c>
      <c r="I10" s="15">
        <f t="shared" si="1"/>
        <v>104.9201748142341</v>
      </c>
    </row>
    <row r="11" spans="1:9" ht="20.25" customHeight="1">
      <c r="A11" s="3" t="s">
        <v>31</v>
      </c>
      <c r="B11" s="13">
        <v>3887.5</v>
      </c>
      <c r="C11" s="12">
        <v>12386</v>
      </c>
      <c r="D11" s="11">
        <v>12386</v>
      </c>
      <c r="E11" s="13">
        <v>6240.5</v>
      </c>
      <c r="F11" s="6">
        <f>E11-D11</f>
        <v>-6145.5</v>
      </c>
      <c r="G11" s="24">
        <f t="shared" si="2"/>
        <v>2353</v>
      </c>
      <c r="H11" s="7">
        <f t="shared" si="0"/>
        <v>50.38349749717423</v>
      </c>
      <c r="I11" s="15">
        <f t="shared" si="1"/>
        <v>160.52733118971062</v>
      </c>
    </row>
    <row r="12" spans="1:9" ht="30">
      <c r="A12" s="3" t="s">
        <v>2</v>
      </c>
      <c r="B12" s="13">
        <v>2395.7</v>
      </c>
      <c r="C12" s="12">
        <v>6000</v>
      </c>
      <c r="D12" s="11">
        <v>7121.3</v>
      </c>
      <c r="E12" s="13">
        <v>4497</v>
      </c>
      <c r="F12" s="6">
        <f aca="true" t="shared" si="3" ref="F12:F20">E12-D12</f>
        <v>-2624.3</v>
      </c>
      <c r="G12" s="24">
        <f t="shared" si="2"/>
        <v>2101.3</v>
      </c>
      <c r="H12" s="7">
        <f t="shared" si="0"/>
        <v>63.148582421748834</v>
      </c>
      <c r="I12" s="15">
        <f t="shared" si="1"/>
        <v>187.7113161080269</v>
      </c>
    </row>
    <row r="13" spans="1:9" ht="30">
      <c r="A13" s="3" t="s">
        <v>3</v>
      </c>
      <c r="B13" s="13">
        <v>1923.5</v>
      </c>
      <c r="C13" s="12">
        <v>3880</v>
      </c>
      <c r="D13" s="11">
        <v>3292.8</v>
      </c>
      <c r="E13" s="13">
        <v>1646.4</v>
      </c>
      <c r="F13" s="6">
        <f t="shared" si="3"/>
        <v>-1646.4</v>
      </c>
      <c r="G13" s="24">
        <f t="shared" si="2"/>
        <v>-277.0999999999999</v>
      </c>
      <c r="H13" s="7">
        <f t="shared" si="0"/>
        <v>50</v>
      </c>
      <c r="I13" s="15">
        <f t="shared" si="1"/>
        <v>85.59396932674812</v>
      </c>
    </row>
    <row r="14" spans="1:9" ht="18" customHeight="1">
      <c r="A14" s="3" t="s">
        <v>4</v>
      </c>
      <c r="B14" s="13">
        <v>374.3</v>
      </c>
      <c r="C14" s="12">
        <v>540.8</v>
      </c>
      <c r="D14" s="11">
        <v>1450.6</v>
      </c>
      <c r="E14" s="13">
        <v>725.3</v>
      </c>
      <c r="F14" s="6">
        <f t="shared" si="3"/>
        <v>-725.3</v>
      </c>
      <c r="G14" s="24">
        <f t="shared" si="2"/>
        <v>350.99999999999994</v>
      </c>
      <c r="H14" s="7">
        <f t="shared" si="0"/>
        <v>50</v>
      </c>
      <c r="I14" s="15">
        <f t="shared" si="1"/>
        <v>193.77504675394067</v>
      </c>
    </row>
    <row r="15" spans="1:9" ht="33.75" customHeight="1">
      <c r="A15" s="3" t="s">
        <v>30</v>
      </c>
      <c r="B15" s="13">
        <v>29.7</v>
      </c>
      <c r="C15" s="12">
        <v>45</v>
      </c>
      <c r="D15" s="11">
        <v>19.9</v>
      </c>
      <c r="E15" s="13">
        <v>10</v>
      </c>
      <c r="F15" s="6">
        <f t="shared" si="3"/>
        <v>-9.899999999999999</v>
      </c>
      <c r="G15" s="24">
        <f t="shared" si="2"/>
        <v>-19.7</v>
      </c>
      <c r="H15" s="7">
        <f t="shared" si="0"/>
        <v>50.251256281407045</v>
      </c>
      <c r="I15" s="15">
        <f t="shared" si="1"/>
        <v>33.670033670033675</v>
      </c>
    </row>
    <row r="16" spans="1:9" ht="18" customHeight="1">
      <c r="A16" s="3" t="s">
        <v>5</v>
      </c>
      <c r="B16" s="13">
        <v>36.9</v>
      </c>
      <c r="C16" s="12">
        <v>917</v>
      </c>
      <c r="D16" s="11">
        <v>208</v>
      </c>
      <c r="E16" s="13">
        <v>98.3</v>
      </c>
      <c r="F16" s="6">
        <f t="shared" si="3"/>
        <v>-109.7</v>
      </c>
      <c r="G16" s="24">
        <f t="shared" si="2"/>
        <v>61.4</v>
      </c>
      <c r="H16" s="7">
        <f t="shared" si="0"/>
        <v>47.25961538461539</v>
      </c>
      <c r="I16" s="15">
        <f t="shared" si="1"/>
        <v>266.39566395663957</v>
      </c>
    </row>
    <row r="17" spans="1:9" ht="18.75" customHeight="1">
      <c r="A17" s="3" t="s">
        <v>6</v>
      </c>
      <c r="B17" s="13">
        <v>592.8</v>
      </c>
      <c r="C17" s="12">
        <v>1332</v>
      </c>
      <c r="D17" s="11">
        <v>2303</v>
      </c>
      <c r="E17" s="13">
        <v>1385</v>
      </c>
      <c r="F17" s="6">
        <f t="shared" si="3"/>
        <v>-918</v>
      </c>
      <c r="G17" s="24">
        <f t="shared" si="2"/>
        <v>792.2</v>
      </c>
      <c r="H17" s="7">
        <f t="shared" si="0"/>
        <v>60.138949196699954</v>
      </c>
      <c r="I17" s="15">
        <f t="shared" si="1"/>
        <v>233.63697705802971</v>
      </c>
    </row>
    <row r="18" spans="1:9" ht="35.25" customHeight="1">
      <c r="A18" s="3" t="s">
        <v>20</v>
      </c>
      <c r="B18" s="13"/>
      <c r="C18" s="12"/>
      <c r="D18" s="11"/>
      <c r="E18" s="13">
        <v>18.8</v>
      </c>
      <c r="F18" s="6">
        <f t="shared" si="3"/>
        <v>18.8</v>
      </c>
      <c r="G18" s="24">
        <f t="shared" si="2"/>
        <v>18.8</v>
      </c>
      <c r="H18" s="7" t="e">
        <f t="shared" si="0"/>
        <v>#DIV/0!</v>
      </c>
      <c r="I18" s="15" t="e">
        <f t="shared" si="1"/>
        <v>#DIV/0!</v>
      </c>
    </row>
    <row r="19" spans="1:9" ht="15.75">
      <c r="A19" s="3" t="s">
        <v>21</v>
      </c>
      <c r="B19" s="13">
        <v>727.1</v>
      </c>
      <c r="C19" s="12">
        <v>919.9</v>
      </c>
      <c r="D19" s="11">
        <v>919.9</v>
      </c>
      <c r="E19" s="13">
        <v>540.9</v>
      </c>
      <c r="F19" s="6">
        <f t="shared" si="3"/>
        <v>-379</v>
      </c>
      <c r="G19" s="24">
        <f t="shared" si="2"/>
        <v>-186.20000000000005</v>
      </c>
      <c r="H19" s="7">
        <f t="shared" si="0"/>
        <v>58.79986955103816</v>
      </c>
      <c r="I19" s="15">
        <f t="shared" si="1"/>
        <v>74.39141796176591</v>
      </c>
    </row>
    <row r="20" spans="1:9" ht="43.5" customHeight="1">
      <c r="A20" s="3" t="s">
        <v>22</v>
      </c>
      <c r="B20" s="13"/>
      <c r="C20" s="12"/>
      <c r="D20" s="11"/>
      <c r="E20" s="13"/>
      <c r="F20" s="6">
        <f t="shared" si="3"/>
        <v>0</v>
      </c>
      <c r="G20" s="24">
        <f t="shared" si="2"/>
        <v>0</v>
      </c>
      <c r="H20" s="7" t="e">
        <f t="shared" si="0"/>
        <v>#DIV/0!</v>
      </c>
      <c r="I20" s="15" t="e">
        <f t="shared" si="1"/>
        <v>#DIV/0!</v>
      </c>
    </row>
    <row r="21" spans="1:9" ht="24.75" customHeight="1">
      <c r="A21" s="2" t="s">
        <v>15</v>
      </c>
      <c r="B21" s="12">
        <f>SUM(B22:B27)</f>
        <v>3751.4000000000005</v>
      </c>
      <c r="C21" s="12">
        <f>C22+C23+C24+C25+C26+C27</f>
        <v>5343</v>
      </c>
      <c r="D21" s="12">
        <f>SUM(D22:D27)</f>
        <v>5348.099999999999</v>
      </c>
      <c r="E21" s="12">
        <f>SUM(E22:E27)</f>
        <v>4744.900000000001</v>
      </c>
      <c r="F21" s="8">
        <f>SUM(F22:F27)</f>
        <v>-603.1999999999999</v>
      </c>
      <c r="G21" s="8">
        <f>SUM(G22:G27)</f>
        <v>993.5000000000002</v>
      </c>
      <c r="H21" s="8">
        <f t="shared" si="0"/>
        <v>88.72122809969898</v>
      </c>
      <c r="I21" s="8">
        <f t="shared" si="1"/>
        <v>126.48344618009276</v>
      </c>
    </row>
    <row r="22" spans="1:9" ht="45" customHeight="1">
      <c r="A22" s="3" t="s">
        <v>23</v>
      </c>
      <c r="B22" s="13">
        <v>1628</v>
      </c>
      <c r="C22" s="12">
        <v>4157</v>
      </c>
      <c r="D22" s="11">
        <v>2273.9</v>
      </c>
      <c r="E22" s="13">
        <v>1529.7</v>
      </c>
      <c r="F22" s="6">
        <f aca="true" t="shared" si="4" ref="F22:F27">E22-D22</f>
        <v>-744.2</v>
      </c>
      <c r="G22" s="24">
        <f aca="true" t="shared" si="5" ref="G22:G27">E22-B22</f>
        <v>-98.29999999999995</v>
      </c>
      <c r="H22" s="7">
        <f t="shared" si="0"/>
        <v>67.27208760279696</v>
      </c>
      <c r="I22" s="15">
        <f t="shared" si="1"/>
        <v>93.96191646191646</v>
      </c>
    </row>
    <row r="23" spans="1:9" ht="30">
      <c r="A23" s="3" t="s">
        <v>24</v>
      </c>
      <c r="B23" s="13">
        <v>80.6</v>
      </c>
      <c r="C23" s="12">
        <v>136</v>
      </c>
      <c r="D23" s="11">
        <v>127.9</v>
      </c>
      <c r="E23" s="13">
        <v>63.9</v>
      </c>
      <c r="F23" s="6">
        <f t="shared" si="4"/>
        <v>-64</v>
      </c>
      <c r="G23" s="24">
        <f t="shared" si="5"/>
        <v>-16.699999999999996</v>
      </c>
      <c r="H23" s="7">
        <f>E23/D23*100</f>
        <v>49.960906958561374</v>
      </c>
      <c r="I23" s="15">
        <f t="shared" si="1"/>
        <v>79.28039702233251</v>
      </c>
    </row>
    <row r="24" spans="1:9" ht="30">
      <c r="A24" s="3" t="s">
        <v>25</v>
      </c>
      <c r="B24" s="13">
        <v>0.2</v>
      </c>
      <c r="C24" s="12">
        <v>30</v>
      </c>
      <c r="D24" s="11">
        <v>1.8</v>
      </c>
      <c r="E24" s="13">
        <v>0.9</v>
      </c>
      <c r="F24" s="6">
        <f t="shared" si="4"/>
        <v>-0.9</v>
      </c>
      <c r="G24" s="24">
        <f t="shared" si="5"/>
        <v>0.7</v>
      </c>
      <c r="H24" s="7">
        <f t="shared" si="0"/>
        <v>50</v>
      </c>
      <c r="I24" s="15">
        <f t="shared" si="1"/>
        <v>450</v>
      </c>
    </row>
    <row r="25" spans="1:9" ht="29.25" customHeight="1">
      <c r="A25" s="3" t="s">
        <v>26</v>
      </c>
      <c r="B25" s="13">
        <v>1607.5</v>
      </c>
      <c r="C25" s="12">
        <v>320</v>
      </c>
      <c r="D25" s="11">
        <v>2185.4</v>
      </c>
      <c r="E25" s="13">
        <v>2392.3</v>
      </c>
      <c r="F25" s="6">
        <f t="shared" si="4"/>
        <v>206.9000000000001</v>
      </c>
      <c r="G25" s="24">
        <f t="shared" si="5"/>
        <v>784.8000000000002</v>
      </c>
      <c r="H25" s="7">
        <f t="shared" si="0"/>
        <v>109.46737439370366</v>
      </c>
      <c r="I25" s="15">
        <f t="shared" si="1"/>
        <v>148.8211508553655</v>
      </c>
    </row>
    <row r="26" spans="1:9" ht="20.25" customHeight="1">
      <c r="A26" s="3" t="s">
        <v>27</v>
      </c>
      <c r="B26" s="13">
        <v>395.8</v>
      </c>
      <c r="C26" s="12">
        <v>700</v>
      </c>
      <c r="D26" s="11">
        <v>723.4</v>
      </c>
      <c r="E26" s="13">
        <v>667.3</v>
      </c>
      <c r="F26" s="6">
        <f t="shared" si="4"/>
        <v>-56.10000000000002</v>
      </c>
      <c r="G26" s="24">
        <f t="shared" si="5"/>
        <v>271.49999999999994</v>
      </c>
      <c r="H26" s="7">
        <f t="shared" si="0"/>
        <v>92.2449543820846</v>
      </c>
      <c r="I26" s="15">
        <f t="shared" si="1"/>
        <v>168.59525012632642</v>
      </c>
    </row>
    <row r="27" spans="1:9" ht="18.75" customHeight="1">
      <c r="A27" s="3" t="s">
        <v>28</v>
      </c>
      <c r="B27" s="13">
        <v>39.3</v>
      </c>
      <c r="C27" s="12"/>
      <c r="D27" s="11">
        <v>35.7</v>
      </c>
      <c r="E27" s="13">
        <v>90.8</v>
      </c>
      <c r="F27" s="6">
        <f t="shared" si="4"/>
        <v>55.099999999999994</v>
      </c>
      <c r="G27" s="24">
        <f t="shared" si="5"/>
        <v>51.5</v>
      </c>
      <c r="H27" s="7">
        <f t="shared" si="0"/>
        <v>254.34173669467785</v>
      </c>
      <c r="I27" s="15">
        <f t="shared" si="1"/>
        <v>231.04325699745547</v>
      </c>
    </row>
    <row r="28" spans="1:9" ht="31.5">
      <c r="A28" s="2" t="s">
        <v>18</v>
      </c>
      <c r="B28" s="10">
        <f>B9+B21</f>
        <v>42801.200000000004</v>
      </c>
      <c r="C28" s="10">
        <f>C9+C21</f>
        <v>98577</v>
      </c>
      <c r="D28" s="10">
        <f>D9+D21</f>
        <v>100176</v>
      </c>
      <c r="E28" s="10">
        <f>E9+E21</f>
        <v>50420.30000000001</v>
      </c>
      <c r="F28" s="8">
        <f>E28-D28</f>
        <v>-49755.69999999999</v>
      </c>
      <c r="G28" s="16">
        <f>G9+G21</f>
        <v>7619.100000000002</v>
      </c>
      <c r="H28" s="8">
        <f t="shared" si="0"/>
        <v>50.331716179524044</v>
      </c>
      <c r="I28" s="8">
        <f t="shared" si="1"/>
        <v>117.801136416736</v>
      </c>
    </row>
    <row r="29" spans="1:9" ht="30">
      <c r="A29" s="21" t="s">
        <v>19</v>
      </c>
      <c r="B29" s="22">
        <f>B28/B31*100</f>
        <v>21.17927655994854</v>
      </c>
      <c r="C29" s="22">
        <f>C28/C31*100</f>
        <v>25.346291584302</v>
      </c>
      <c r="D29" s="22">
        <f>D28/D31*100</f>
        <v>19.272936104144964</v>
      </c>
      <c r="E29" s="22">
        <f>E28/E31*100</f>
        <v>23.678194494406405</v>
      </c>
      <c r="F29" s="23"/>
      <c r="G29" s="23"/>
      <c r="H29" s="24"/>
      <c r="I29" s="24"/>
    </row>
    <row r="30" spans="1:9" ht="21.75" customHeight="1">
      <c r="A30" s="5" t="s">
        <v>7</v>
      </c>
      <c r="B30" s="14">
        <v>159288.8</v>
      </c>
      <c r="C30" s="14">
        <v>290343.8</v>
      </c>
      <c r="D30" s="14">
        <v>419599.5</v>
      </c>
      <c r="E30" s="14">
        <v>162519.5</v>
      </c>
      <c r="F30" s="9">
        <f>E30-D30</f>
        <v>-257080</v>
      </c>
      <c r="G30" s="9">
        <f>E30-B30</f>
        <v>3230.7000000000116</v>
      </c>
      <c r="H30" s="9">
        <f t="shared" si="0"/>
        <v>38.73205282656438</v>
      </c>
      <c r="I30" s="9">
        <f>E30/B30*100</f>
        <v>102.02820286172036</v>
      </c>
    </row>
    <row r="31" spans="1:9" ht="21.75" customHeight="1">
      <c r="A31" s="17" t="s">
        <v>10</v>
      </c>
      <c r="B31" s="18">
        <f aca="true" t="shared" si="6" ref="B31:G31">B28+B30</f>
        <v>202090</v>
      </c>
      <c r="C31" s="18">
        <f t="shared" si="6"/>
        <v>388920.8</v>
      </c>
      <c r="D31" s="18">
        <f t="shared" si="6"/>
        <v>519775.5</v>
      </c>
      <c r="E31" s="18">
        <f t="shared" si="6"/>
        <v>212939.80000000002</v>
      </c>
      <c r="F31" s="19">
        <f t="shared" si="6"/>
        <v>-306835.7</v>
      </c>
      <c r="G31" s="19">
        <f t="shared" si="6"/>
        <v>10849.800000000014</v>
      </c>
      <c r="H31" s="20">
        <f>E31/D31*100</f>
        <v>40.96764853287622</v>
      </c>
      <c r="I31" s="20">
        <f>E31/B31*100</f>
        <v>105.36879608095404</v>
      </c>
    </row>
    <row r="33" spans="1:3" ht="18">
      <c r="A33" s="26"/>
      <c r="B33" s="26"/>
      <c r="C33" s="26"/>
    </row>
    <row r="34" spans="1:4" ht="18">
      <c r="A34" s="26"/>
      <c r="B34" s="26"/>
      <c r="C34" s="26"/>
      <c r="D34" s="27"/>
    </row>
  </sheetData>
  <sheetProtection/>
  <mergeCells count="7">
    <mergeCell ref="A6:H6"/>
    <mergeCell ref="A7:H7"/>
    <mergeCell ref="A1:H1"/>
    <mergeCell ref="A2:H2"/>
    <mergeCell ref="A3:I3"/>
    <mergeCell ref="A4:I4"/>
    <mergeCell ref="A5:I5"/>
  </mergeCells>
  <printOptions horizontalCentered="1"/>
  <pageMargins left="0.3937007874015748" right="0.1968503937007874" top="0.3937007874015748" bottom="0.1968503937007874" header="0" footer="0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ТФУ МФ РБ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Захарова Наталья</cp:lastModifiedBy>
  <cp:lastPrinted>2017-06-16T09:59:56Z</cp:lastPrinted>
  <dcterms:created xsi:type="dcterms:W3CDTF">2011-02-18T06:02:38Z</dcterms:created>
  <dcterms:modified xsi:type="dcterms:W3CDTF">2017-08-11T05:04:20Z</dcterms:modified>
  <cp:category/>
  <cp:version/>
  <cp:contentType/>
  <cp:contentStatus/>
</cp:coreProperties>
</file>